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177" i="1" l="1"/>
  <c r="F177" i="1"/>
  <c r="F527" i="1" l="1"/>
  <c r="G527" i="1"/>
  <c r="G311" i="1"/>
  <c r="F311" i="1"/>
  <c r="G296" i="1"/>
  <c r="F296" i="1"/>
  <c r="G292" i="1"/>
  <c r="F292" i="1"/>
  <c r="G291" i="1"/>
  <c r="G286" i="1" s="1"/>
  <c r="F291" i="1"/>
  <c r="F286" i="1" s="1"/>
  <c r="G287" i="1"/>
  <c r="F287" i="1"/>
  <c r="G195" i="1" l="1"/>
  <c r="F195" i="1"/>
  <c r="G196" i="1"/>
  <c r="F196" i="1"/>
  <c r="G611" i="1" l="1"/>
  <c r="F611" i="1"/>
  <c r="G609" i="1"/>
  <c r="G608" i="1"/>
  <c r="G606" i="1" s="1"/>
  <c r="F606" i="1"/>
  <c r="G604" i="1"/>
  <c r="G603" i="1"/>
  <c r="G601" i="1" s="1"/>
  <c r="F601" i="1"/>
  <c r="G599" i="1"/>
  <c r="G596" i="1"/>
  <c r="F596" i="1"/>
  <c r="G560" i="1" l="1"/>
  <c r="G482" i="1"/>
  <c r="G481" i="1"/>
  <c r="F482" i="1"/>
  <c r="F481" i="1"/>
  <c r="F387" i="1"/>
  <c r="G387" i="1"/>
  <c r="G471" i="1"/>
  <c r="G386" i="1" s="1"/>
  <c r="F471" i="1"/>
  <c r="F386" i="1" s="1"/>
  <c r="F470" i="1"/>
  <c r="G369" i="1"/>
  <c r="G368" i="1" s="1"/>
  <c r="F369" i="1"/>
  <c r="F368" i="1" s="1"/>
  <c r="G365" i="1"/>
  <c r="F365" i="1"/>
  <c r="F375" i="1" s="1"/>
  <c r="G366" i="1"/>
  <c r="F366" i="1"/>
  <c r="G353" i="1"/>
  <c r="F353" i="1"/>
  <c r="F256" i="1"/>
  <c r="G256" i="1" s="1"/>
  <c r="G251" i="1" s="1"/>
  <c r="F255" i="1"/>
  <c r="F250" i="1" s="1"/>
  <c r="G261" i="1"/>
  <c r="G260" i="1"/>
  <c r="F259" i="1"/>
  <c r="F211" i="1"/>
  <c r="G211" i="1" s="1"/>
  <c r="F210" i="1"/>
  <c r="G210" i="1" s="1"/>
  <c r="G246" i="1"/>
  <c r="G245" i="1"/>
  <c r="F244" i="1"/>
  <c r="G241" i="1"/>
  <c r="G240" i="1"/>
  <c r="G239" i="1" s="1"/>
  <c r="F239" i="1"/>
  <c r="G236" i="1"/>
  <c r="G235" i="1"/>
  <c r="F234" i="1"/>
  <c r="G231" i="1"/>
  <c r="G230" i="1"/>
  <c r="F229" i="1"/>
  <c r="G226" i="1"/>
  <c r="G225" i="1"/>
  <c r="F224" i="1"/>
  <c r="G216" i="1"/>
  <c r="G215" i="1"/>
  <c r="F214" i="1"/>
  <c r="G175" i="1"/>
  <c r="G174" i="1"/>
  <c r="G173" i="1"/>
  <c r="F173" i="1"/>
  <c r="F174" i="1"/>
  <c r="F175" i="1"/>
  <c r="F186" i="1"/>
  <c r="G162" i="1"/>
  <c r="F162" i="1"/>
  <c r="G144" i="1"/>
  <c r="F144" i="1"/>
  <c r="G143" i="1"/>
  <c r="F143" i="1"/>
  <c r="G134" i="1"/>
  <c r="G133" i="1"/>
  <c r="F132" i="1"/>
  <c r="G129" i="1"/>
  <c r="G128" i="1"/>
  <c r="F127" i="1"/>
  <c r="G127" i="1" s="1"/>
  <c r="F124" i="1"/>
  <c r="F119" i="1" s="1"/>
  <c r="F123" i="1"/>
  <c r="G470" i="1" l="1"/>
  <c r="G224" i="1"/>
  <c r="F364" i="1"/>
  <c r="G364" i="1"/>
  <c r="G132" i="1"/>
  <c r="G234" i="1"/>
  <c r="G209" i="1"/>
  <c r="G229" i="1"/>
  <c r="G214" i="1"/>
  <c r="G244" i="1"/>
  <c r="G259" i="1"/>
  <c r="F205" i="1"/>
  <c r="G205" i="1" s="1"/>
  <c r="F251" i="1"/>
  <c r="F206" i="1"/>
  <c r="G206" i="1" s="1"/>
  <c r="F254" i="1"/>
  <c r="F249" i="1" s="1"/>
  <c r="F209" i="1"/>
  <c r="G255" i="1"/>
  <c r="F122" i="1"/>
  <c r="F117" i="1" s="1"/>
  <c r="G123" i="1"/>
  <c r="F118" i="1"/>
  <c r="G124" i="1"/>
  <c r="G119" i="1" s="1"/>
  <c r="G204" i="1" l="1"/>
  <c r="F204" i="1"/>
  <c r="G250" i="1"/>
  <c r="G254" i="1"/>
  <c r="G249" i="1" s="1"/>
  <c r="G122" i="1"/>
  <c r="G117" i="1" s="1"/>
  <c r="G118" i="1"/>
  <c r="G522" i="1" l="1"/>
  <c r="F522" i="1"/>
  <c r="G519" i="1"/>
  <c r="G514" i="1" s="1"/>
  <c r="G534" i="1" s="1"/>
  <c r="F519" i="1"/>
  <c r="F514" i="1" s="1"/>
  <c r="F534" i="1" s="1"/>
  <c r="G518" i="1"/>
  <c r="G513" i="1" s="1"/>
  <c r="G533" i="1" s="1"/>
  <c r="F518" i="1"/>
  <c r="F513" i="1" s="1"/>
  <c r="F533" i="1" s="1"/>
  <c r="F532" i="1" l="1"/>
  <c r="G532" i="1"/>
  <c r="G517" i="1"/>
  <c r="G512" i="1" s="1"/>
  <c r="F517" i="1"/>
  <c r="F512" i="1" s="1"/>
  <c r="F595" i="1"/>
  <c r="G595" i="1"/>
  <c r="G594" i="1"/>
  <c r="F594" i="1"/>
  <c r="G593" i="1"/>
  <c r="F593" i="1"/>
  <c r="F592" i="1"/>
  <c r="F388" i="1"/>
  <c r="G388" i="1"/>
  <c r="G270" i="1"/>
  <c r="G265" i="1" s="1"/>
  <c r="G274" i="1"/>
  <c r="G266" i="1"/>
  <c r="G139" i="1"/>
  <c r="F139" i="1"/>
  <c r="G19" i="1"/>
  <c r="F19" i="1"/>
  <c r="G43" i="1"/>
  <c r="F43" i="1"/>
  <c r="G38" i="1"/>
  <c r="F38" i="1"/>
  <c r="G33" i="1"/>
  <c r="F33" i="1"/>
  <c r="F385" i="1" l="1"/>
  <c r="G269" i="1"/>
  <c r="G264" i="1" s="1"/>
  <c r="G90" i="1" l="1"/>
  <c r="G85" i="1" s="1"/>
  <c r="G80" i="1" s="1"/>
  <c r="F90" i="1"/>
  <c r="G87" i="1"/>
  <c r="G82" i="1" s="1"/>
  <c r="F87" i="1"/>
  <c r="F82" i="1" s="1"/>
  <c r="G86" i="1"/>
  <c r="G81" i="1" s="1"/>
  <c r="F86" i="1"/>
  <c r="F81" i="1" s="1"/>
  <c r="F85" i="1"/>
  <c r="F80" i="1" s="1"/>
  <c r="G580" i="1" l="1"/>
  <c r="G620" i="1" s="1"/>
  <c r="G625" i="1" s="1"/>
  <c r="F580" i="1"/>
  <c r="F620" i="1" s="1"/>
  <c r="G579" i="1"/>
  <c r="F579" i="1"/>
  <c r="G592" i="1"/>
  <c r="G582" i="1"/>
  <c r="F582" i="1"/>
  <c r="G583" i="1"/>
  <c r="F583" i="1"/>
  <c r="F586" i="1"/>
  <c r="G586" i="1"/>
  <c r="G184" i="1"/>
  <c r="F184" i="1"/>
  <c r="G185" i="1"/>
  <c r="F185" i="1"/>
  <c r="G158" i="1"/>
  <c r="G183" i="1" s="1"/>
  <c r="F158" i="1"/>
  <c r="F183" i="1" s="1"/>
  <c r="G182" i="1" l="1"/>
  <c r="F182" i="1"/>
  <c r="F591" i="1"/>
  <c r="F578" i="1"/>
  <c r="F618" i="1" s="1"/>
  <c r="F577" i="1"/>
  <c r="F617" i="1" s="1"/>
  <c r="F625" i="1"/>
  <c r="G578" i="1"/>
  <c r="G618" i="1" s="1"/>
  <c r="G577" i="1"/>
  <c r="G617" i="1" s="1"/>
  <c r="G194" i="1"/>
  <c r="G591" i="1"/>
  <c r="F194" i="1"/>
  <c r="F576" i="1" l="1"/>
  <c r="G576" i="1"/>
  <c r="G20" i="1"/>
  <c r="F20" i="1"/>
  <c r="G570" i="1" l="1"/>
  <c r="G569" i="1" s="1"/>
  <c r="F560" i="1"/>
  <c r="F570" i="1" s="1"/>
  <c r="F569" i="1" s="1"/>
  <c r="G564" i="1"/>
  <c r="F564" i="1"/>
  <c r="F559" i="1" l="1"/>
  <c r="F555" i="1"/>
  <c r="F554" i="1" s="1"/>
  <c r="G559" i="1"/>
  <c r="G555" i="1"/>
  <c r="G554" i="1" s="1"/>
  <c r="G349" i="1"/>
  <c r="F349" i="1"/>
  <c r="G619" i="1"/>
  <c r="F619" i="1"/>
  <c r="F616" i="1" s="1"/>
  <c r="G455" i="1"/>
  <c r="F455" i="1"/>
  <c r="F381" i="1"/>
  <c r="G334" i="1"/>
  <c r="G329" i="1" s="1"/>
  <c r="F334" i="1"/>
  <c r="F329" i="1" s="1"/>
  <c r="G333" i="1"/>
  <c r="G328" i="1" s="1"/>
  <c r="F333" i="1"/>
  <c r="F328" i="1" s="1"/>
  <c r="G307" i="1"/>
  <c r="F307" i="1"/>
  <c r="G169" i="1"/>
  <c r="F169" i="1"/>
  <c r="G170" i="1"/>
  <c r="G168" i="1"/>
  <c r="F170" i="1"/>
  <c r="F168" i="1"/>
  <c r="G157" i="1"/>
  <c r="F157" i="1"/>
  <c r="F142" i="1"/>
  <c r="F363" i="1" l="1"/>
  <c r="F167" i="1"/>
  <c r="G142" i="1"/>
  <c r="G581" i="1"/>
  <c r="G167" i="1"/>
  <c r="G306" i="1"/>
  <c r="F306" i="1"/>
  <c r="G616" i="1" l="1"/>
  <c r="F581" i="1"/>
  <c r="F316" i="1"/>
  <c r="G316" i="1"/>
  <c r="F153" i="1"/>
  <c r="G152" i="1"/>
  <c r="F152" i="1"/>
  <c r="G153" i="1"/>
  <c r="F172" i="1" l="1"/>
  <c r="G172" i="1"/>
  <c r="G105" i="1" l="1"/>
  <c r="F105" i="1"/>
  <c r="G490" i="1"/>
  <c r="F490" i="1"/>
  <c r="G18" i="1" l="1"/>
  <c r="F18" i="1"/>
  <c r="G64" i="1"/>
  <c r="G59" i="1" s="1"/>
  <c r="G74" i="1" s="1"/>
  <c r="F64" i="1"/>
  <c r="F59" i="1" s="1"/>
  <c r="F74" i="1" s="1"/>
  <c r="G63" i="1"/>
  <c r="G58" i="1" s="1"/>
  <c r="F63" i="1"/>
  <c r="F58" i="1" s="1"/>
  <c r="G361" i="1" l="1"/>
  <c r="G376" i="1" s="1"/>
  <c r="F361" i="1"/>
  <c r="F376" i="1" s="1"/>
  <c r="G348" i="1"/>
  <c r="F348" i="1"/>
  <c r="G137" i="1"/>
  <c r="G138" i="1"/>
  <c r="G383" i="1"/>
  <c r="G508" i="1" s="1"/>
  <c r="F383" i="1"/>
  <c r="F508" i="1" s="1"/>
  <c r="G477" i="1"/>
  <c r="F477" i="1"/>
  <c r="G476" i="1"/>
  <c r="F476" i="1"/>
  <c r="F506" i="1" s="1"/>
  <c r="G410" i="1"/>
  <c r="F410" i="1"/>
  <c r="G375" i="1"/>
  <c r="F360" i="1"/>
  <c r="G359" i="1"/>
  <c r="F359" i="1"/>
  <c r="G385" i="1" l="1"/>
  <c r="F358" i="1"/>
  <c r="G363" i="1"/>
  <c r="G358" i="1" s="1"/>
  <c r="F480" i="1"/>
  <c r="F475" i="1" s="1"/>
  <c r="G360" i="1"/>
  <c r="G382" i="1"/>
  <c r="F382" i="1"/>
  <c r="F380" i="1" s="1"/>
  <c r="G381" i="1"/>
  <c r="G624" i="1" l="1"/>
  <c r="F624" i="1"/>
  <c r="G189" i="1"/>
  <c r="G190" i="1"/>
  <c r="G280" i="1" s="1"/>
  <c r="F190" i="1"/>
  <c r="F280" i="1" s="1"/>
  <c r="G191" i="1"/>
  <c r="G281" i="1" s="1"/>
  <c r="F191" i="1"/>
  <c r="F281" i="1" s="1"/>
  <c r="G344" i="1"/>
  <c r="G374" i="1" s="1"/>
  <c r="F344" i="1"/>
  <c r="F374" i="1" s="1"/>
  <c r="F373" i="1" s="1"/>
  <c r="G343" i="1"/>
  <c r="F343" i="1"/>
  <c r="G302" i="1"/>
  <c r="G322" i="1" s="1"/>
  <c r="F302" i="1"/>
  <c r="F322" i="1" s="1"/>
  <c r="G301" i="1"/>
  <c r="G321" i="1" s="1"/>
  <c r="F301" i="1"/>
  <c r="F321" i="1" s="1"/>
  <c r="G100" i="1"/>
  <c r="G95" i="1" s="1"/>
  <c r="F100" i="1"/>
  <c r="F95" i="1" s="1"/>
  <c r="G101" i="1"/>
  <c r="G96" i="1" s="1"/>
  <c r="G111" i="1" s="1"/>
  <c r="F101" i="1"/>
  <c r="F96" i="1" s="1"/>
  <c r="F111" i="1" s="1"/>
  <c r="G102" i="1"/>
  <c r="G97" i="1" s="1"/>
  <c r="G112" i="1" s="1"/>
  <c r="F102" i="1"/>
  <c r="F97" i="1" s="1"/>
  <c r="F112" i="1" s="1"/>
  <c r="F189" i="1"/>
  <c r="F137" i="1"/>
  <c r="F138" i="1"/>
  <c r="G506" i="1"/>
  <c r="G507" i="1"/>
  <c r="F507" i="1"/>
  <c r="G480" i="1"/>
  <c r="G475" i="1" s="1"/>
  <c r="G425" i="1"/>
  <c r="F425" i="1"/>
  <c r="G380" i="1"/>
  <c r="F505" i="1"/>
  <c r="G279" i="1" l="1"/>
  <c r="F622" i="1"/>
  <c r="G622" i="1"/>
  <c r="F110" i="1"/>
  <c r="G110" i="1"/>
  <c r="F279" i="1"/>
  <c r="G373" i="1"/>
  <c r="G505" i="1"/>
  <c r="G14" i="1" l="1"/>
  <c r="G13" i="1"/>
  <c r="F15" i="1"/>
  <c r="G15" i="1"/>
  <c r="F14" i="1"/>
  <c r="F13" i="1"/>
  <c r="F75" i="1" l="1"/>
  <c r="F623" i="1" s="1"/>
  <c r="G75" i="1"/>
  <c r="G623" i="1" s="1"/>
  <c r="F73" i="1" l="1"/>
  <c r="F621" i="1"/>
  <c r="G73" i="1"/>
  <c r="G621" i="1"/>
</calcChain>
</file>

<file path=xl/sharedStrings.xml><?xml version="1.0" encoding="utf-8"?>
<sst xmlns="http://schemas.openxmlformats.org/spreadsheetml/2006/main" count="1415" uniqueCount="331">
  <si>
    <t xml:space="preserve">ОТЧЕТ </t>
  </si>
  <si>
    <t>№
 п/п</t>
  </si>
  <si>
    <t>Наименование 
показателя</t>
  </si>
  <si>
    <t>Финансовое обеспечение</t>
  </si>
  <si>
    <t>ГРБС</t>
  </si>
  <si>
    <t xml:space="preserve">План </t>
  </si>
  <si>
    <t>Факт</t>
  </si>
  <si>
    <t>Объем (рублей) 
за 2014 год</t>
  </si>
  <si>
    <t>Код бюджетной классификации</t>
  </si>
  <si>
    <t>Целевой индикатор  мероприятий подпрограммы</t>
  </si>
  <si>
    <t>Значение</t>
  </si>
  <si>
    <t>Всего</t>
  </si>
  <si>
    <t>План</t>
  </si>
  <si>
    <t>Наименование</t>
  </si>
  <si>
    <t>Единица 
измерения</t>
  </si>
  <si>
    <t>Источник</t>
  </si>
  <si>
    <t>Целевая 
статья 
расходов</t>
  </si>
  <si>
    <t>Всего, из них расходы за счет:</t>
  </si>
  <si>
    <t>1. Налоговых и неналоговых доходов, 
поступлений нецелевого характера
из областного бюджета</t>
  </si>
  <si>
    <t>2. Поступлений целевого 
характера из областного бюджета</t>
  </si>
  <si>
    <t>4. Иных внебюджетных 
источников</t>
  </si>
  <si>
    <t>1.1</t>
  </si>
  <si>
    <t>Х</t>
  </si>
  <si>
    <t>1.1.1</t>
  </si>
  <si>
    <t>1.1.2</t>
  </si>
  <si>
    <t>Приложение № 1</t>
  </si>
  <si>
    <t>1.1.3</t>
  </si>
  <si>
    <t>1.1.4</t>
  </si>
  <si>
    <t>2</t>
  </si>
  <si>
    <t>2.1</t>
  </si>
  <si>
    <t>2.1.1</t>
  </si>
  <si>
    <t>2.1.3</t>
  </si>
  <si>
    <t>2.1.4</t>
  </si>
  <si>
    <t>3</t>
  </si>
  <si>
    <t>3.1</t>
  </si>
  <si>
    <t>3.1.1</t>
  </si>
  <si>
    <t>4</t>
  </si>
  <si>
    <t>5</t>
  </si>
  <si>
    <t>5.1</t>
  </si>
  <si>
    <t>Процент</t>
  </si>
  <si>
    <t>2.1.2</t>
  </si>
  <si>
    <t>1</t>
  </si>
  <si>
    <t>1.1.5</t>
  </si>
  <si>
    <t>Рубль</t>
  </si>
  <si>
    <t>Цель подпрограммы "Развитие сельского хозяйства на территории Павлоградского муниципального района": Создание комфортных условий жизнедеятельности, увеличение объема производства и переработки сельскохозяйственной продукции, обеспечение ее конкурентоспособности, обеспечение продовольственной безопасности Омской области и повышение финансовой устойчивости предприятий АПК.
":</t>
  </si>
  <si>
    <t>1.1.6</t>
  </si>
  <si>
    <t>Задача 2 подпрограммы: "Развитие сельского хозяйства на территории Павлоградского муниципального района" Содействие эффективному развитию сельскохозяйственных организаций крестьянских (фермерских) и личных подсобных хозяйств (далее - КФХ, ЛПХ соответственно) через проведение единой политики в отрослях животноводства и растениеводства АПК Павлоградского района</t>
  </si>
  <si>
    <t>Основное мероприятие:Развитие сельского хозяйства и регулирование рынков сельскохозяйственной продукции, сырья и продовольствия</t>
  </si>
  <si>
    <t>2.1.11</t>
  </si>
  <si>
    <t>2.1.12</t>
  </si>
  <si>
    <t>Задача 3: "Повышение качества и уровня организации работы  Управления сельского хозяйства Павлоградского  района"</t>
  </si>
  <si>
    <t>Итого по подпрограмме "Развитие  сельского хозяйства на территории Павлоградкого муниципального района"</t>
  </si>
  <si>
    <t>Задача 1 подпрограммы "Развитие малого и среднего предпринимательства" муниципальной программы: Поддержка начинающих и действующих субъектов предпринимательства</t>
  </si>
  <si>
    <t>Сумма, полученная на открытие и развитие собственного дела, полученная на одного субъекта предпринимательства</t>
  </si>
  <si>
    <t>Цель подпрограммы "Развитие малого и среднего предпринимательства" муниципальной программы: Создание благоприятных условий для устойчивого развития субъектов малого и среднего предпринимательства для формирования конкурентной среды на территории Павлоградского  муниципального района Омской области</t>
  </si>
  <si>
    <t>Цель подпрограммы "Развитие инженерной инфраструктуры села Павлоградского муниципального района":Улучшение качества жизни населения за счет повышения эффективности функционирования жилищно-коммунального хозяйства</t>
  </si>
  <si>
    <t>Единица</t>
  </si>
  <si>
    <t>Основное мероприятие: Газификация</t>
  </si>
  <si>
    <t>Итого по подпрограмме "Развитие инженерной инфраструктуры села Павлоградского муниципального района"</t>
  </si>
  <si>
    <t>Задача 4 муниципальной программы: "Развитие экономического потенциала Павлоградского муниципального района Омской области": Создание условий для развития жилищной сферы, обеспечение доступности жилья для граждан и устойчивое функционирование жилищно-коммунального комплекса Павлоградского района Омской области</t>
  </si>
  <si>
    <t>Цель подпрограммы "Развитие жилищного строительства на территории Павлоградского района Омской области": Создание условий для развития жилищной сферы, обеспечение доступности жилья для граждан и устойчивое функционирование жилищно-коммунального комплекса Павлоградского района Омской области"</t>
  </si>
  <si>
    <t xml:space="preserve">Процент </t>
  </si>
  <si>
    <t>Итого по подпрограмме "Развитие жилищного строительства на территории Павлоградского района Омской области"</t>
  </si>
  <si>
    <t>Цель подпрограммы "Энергосбережение и повышение энергетической эффективности в Павлоградском муниципальном районе ": Оптимизация бюджетных расходов на оплату потребления топливно-энергетических ресурсов учреждениями и организациями  бюджетной сферы Павлоградского муниципального района  Омской области. Стимулирование разработки и внедрения энергосберегающих технологий в сфере производства, распределения и потребления топливно-энергетических ресурсов и воды в Павлоградском районе Омской области</t>
  </si>
  <si>
    <t>Задача 2 подпрограммы муниципальной программы: Обеспечение снижения в сопоставимых условиях потребления топливно-энергетических ресурсов и воды в учреждениях и организациях  бюджетной сферы Павлоградского муниципального района  Омской области. Снижение удельных затрат на выработку тепловой энергии и сокращение потерь энергетических ресурсов и воды при их производстве и передаче.</t>
  </si>
  <si>
    <t>Итого по подпрограмме "Энергосбережение и повышение энергетической эффективности
в Павлоградском муниципальном районе"</t>
  </si>
  <si>
    <t>Цель подпрограммы «Обеспечение безопасности территории Павлоградского муниципального района»: Повышение качества и результативности мер по противодействию терроризму и обеспечению безопасности дорожного движения на территории Павлоградского муниципального района.</t>
  </si>
  <si>
    <t>3.1.</t>
  </si>
  <si>
    <t>100</t>
  </si>
  <si>
    <t>1.1.7</t>
  </si>
  <si>
    <t>Доля сводной финансово-экономической отчетности, предоставленной с соблюдением сроков предоставления и достоверности.</t>
  </si>
  <si>
    <t>1.1.8</t>
  </si>
  <si>
    <t>1.1.9</t>
  </si>
  <si>
    <t>1.1.10</t>
  </si>
  <si>
    <t>1.1.11</t>
  </si>
  <si>
    <t>Цель подпрограммы "Улучшение условий и охраны труда в Павлоградском муниципальном районе Омской области": Совершенствование системы охраны труда работников учреждений муниципального района.</t>
  </si>
  <si>
    <t>Задача 1 подпрограммы "Улучшение условий и охраны труда в Павлоградском муниципальном районе Омской области":Улучшение условий и охраны труда, снижение производственного травматизма в учреждениях муниципального района</t>
  </si>
  <si>
    <t>Задача 2 подпрограммы "Улучшение условий и охраны труда в Павлоградском муниципальном районе Омской области": Информационное обеспечение и пропаганда охраны труда</t>
  </si>
  <si>
    <t xml:space="preserve">Коэффициент частоты травматизма на 
производстве                                                                                          </t>
  </si>
  <si>
    <t>Итого по подпрограмме "Улучшение условий и охраны труда в Павлоградском муниципальном районе Омской области"</t>
  </si>
  <si>
    <t>505</t>
  </si>
  <si>
    <t>502</t>
  </si>
  <si>
    <t>1.1.13</t>
  </si>
  <si>
    <t>1.1.14</t>
  </si>
  <si>
    <t>Количество проведенных заседаний комиссий</t>
  </si>
  <si>
    <t>Единиц</t>
  </si>
  <si>
    <t xml:space="preserve">Уровень (степень) исполнения расходных обязательств,
направленные на обеспечение текущей деятельности Администарции
</t>
  </si>
  <si>
    <t>Степень соответствия использования средств резервного фонда Администрации Павлоградского муниципального района Омской области требованиям законодательства</t>
  </si>
  <si>
    <t>Уровень долговой нагрузки на районный бюджет</t>
  </si>
  <si>
    <t>Удельный вес просроченной кредиторской задолженности по социально-значимым расходам в общем объеме расходов бюджетов поселений</t>
  </si>
  <si>
    <t>Цель подпрограммы: Создание благоприятных условий для обеспечения населения Павлоградского муниципального района бесперебойным транспортным сообщением</t>
  </si>
  <si>
    <t>Задача 6 «Обеспечение защиты населения от чрезвычайных ситуаций природного и техногенного характера»</t>
  </si>
  <si>
    <t>Основное мероприятие: Обеспечение защиты населения от чрезвычайных ситуаций природного и техногенного характера</t>
  </si>
  <si>
    <t>Итого по подпрограмме "Обеспечение безопасности территории Павлоградского муниципального района"</t>
  </si>
  <si>
    <t>Человек</t>
  </si>
  <si>
    <t>Мероприятие 1: Обеспечение руководства и управления в сфере установленных функций органов местного самоуправления</t>
  </si>
  <si>
    <t>Основное мероприятия: "Осуществление управления"</t>
  </si>
  <si>
    <t xml:space="preserve">Мероприятие 2: Выполнение других обязательств муниципалитета
</t>
  </si>
  <si>
    <t>Мероприятие 3: Обеспечение выполнения функций казенных учреждений</t>
  </si>
  <si>
    <t>Мероприятие 7: Доплата к трудовой пенсии лицам, замещавшим отдельные муниципальные должности в Павлоградском районе</t>
  </si>
  <si>
    <t>Мероприятие 8: Выплата почетным гражданам</t>
  </si>
  <si>
    <t xml:space="preserve">Мероприятие 9: Капитальный и текущий  ремонт, обеспечение содержания, технической эксплуатации и обслуживания объектов недвижимого и движимого имущества находящихся в собственности Администрации Павлоградского муниципального района Омской области </t>
  </si>
  <si>
    <t>Мероприятие 3: Расчет и предоставление отдельных видов межбюджетных трансфертов из районного бюджета</t>
  </si>
  <si>
    <t>Доля  граждан, получивших меры социальной поддержки (социальное обеспечение населения)  в виде ежемесячной и (или) единовременной выплат</t>
  </si>
  <si>
    <t>Удельный вес оформленной технической и кадастровой документации на объекты недвижимого имущества</t>
  </si>
  <si>
    <t>Обеспечение сельских населенных пунктов в границах муниципального образования регулярным транспортным сообщением автомобильным транспортом</t>
  </si>
  <si>
    <t>Основное меропирятие: Внедрение энергоэффективных технологий на объектах, находящихся в  собственности Павлоградского муниципального района Омской области</t>
  </si>
  <si>
    <t>0220170550 02201S0550</t>
  </si>
  <si>
    <t>0220119990</t>
  </si>
  <si>
    <t>0220219980</t>
  </si>
  <si>
    <t>0230610030</t>
  </si>
  <si>
    <t>0270110110</t>
  </si>
  <si>
    <t>0270110080</t>
  </si>
  <si>
    <t>0270110120</t>
  </si>
  <si>
    <t>0270110060</t>
  </si>
  <si>
    <t>0270110070</t>
  </si>
  <si>
    <t>0270110010</t>
  </si>
  <si>
    <t>0270110030</t>
  </si>
  <si>
    <t>0270170820</t>
  </si>
  <si>
    <t>0270171210</t>
  </si>
  <si>
    <t>02801S0840  0280170840</t>
  </si>
  <si>
    <t>4. Иных внебюджетных источников</t>
  </si>
  <si>
    <t>Основное мероприятие: Организационно-техническое обеспечение аттестации рабочих мест по условиям труда, обучение и обеспечение работников специальной одеждой и средствами индивидуальной защиты</t>
  </si>
  <si>
    <t>Итого по подпрограмме: "Обеспечение эффективного осуществления своих полномочий Администрацией Павлоградского муниципального района и повышение качества управления муниципальными финансами"</t>
  </si>
  <si>
    <t>3. Средств бюджетов поселений 
муниципального района Омской области</t>
  </si>
  <si>
    <t>Число граждан, которые включены в списки кандидатов в присяжные заседатели федеральных судов общей юрисдикции в РФ</t>
  </si>
  <si>
    <t>0270110130</t>
  </si>
  <si>
    <t>0270179970  0270119970</t>
  </si>
  <si>
    <t>Удельный вес оформленной технической и кадастровой документации  на объекты недвижимого имущества</t>
  </si>
  <si>
    <t>Доля граждан, замещавшие отдельные муниципальные должности, получивших доплату к трудовой пенсии</t>
  </si>
  <si>
    <t>Мероприятие 10: Расходы за счет средств Резервного фонда</t>
  </si>
  <si>
    <t>Количество приобретенных технических средств и оборудования</t>
  </si>
  <si>
    <t>Среднемесячная номинальная  зароботная плата в сельском хозяйстве (по СХО, не относящимся к субъктам малого предпринимательства)</t>
  </si>
  <si>
    <t>Производство молока в хозяйствах всех категорий</t>
  </si>
  <si>
    <t>тыс.тонн</t>
  </si>
  <si>
    <t>Основное мероприятие: Модернизация и развитие автомобильных дорог Павлоградского муниципального района</t>
  </si>
  <si>
    <t>Мероприятие 1: "Обеспечение руководства и управления в сфере установленных функций органов местного самоуправления"</t>
  </si>
  <si>
    <t>Итого по подпрограмме "Развитие малого и среднего предпринимательства на территории Павлоградского муниципального района"</t>
  </si>
  <si>
    <t>Основное мероприятие: Оснащение дополнительным оборудованием и средставми видеофиксации автомобильного транспорта</t>
  </si>
  <si>
    <t>Мероприятие 1: Приобретение материально-технических средств и оборудования</t>
  </si>
  <si>
    <t>0270219980         0270270460</t>
  </si>
  <si>
    <t>Задача 1 подпрограммы
"Организация транспортного обслуживания населения и обеспечение  устойчивого, надежного, безопасного функционирования  пассажирского транспорта на 2016-2020 годы": Обеспечение потребности населения в услугах по перевозке пассажиров транспортом общего пользования в границах муниципального района и обеспечение доступности пассажирских перевозок"</t>
  </si>
  <si>
    <t>Мероприятие 1: Обеспечение доступности транспортных услуг с использованием механизмов тарифного регулирования автомобильным транспортом (компенсация недополученных доходов перевозчиков в связи с оказанием услуг населению по перевозке пассажиров и багажа автомобильным транспортом по регулируемым тарифам или по ограниченному органом местного самоуправления размеру оплаты проезда по муниципальным маршрутам по договору (соглашению); оплата выполненных работ, связанных с осуществлением регулярных перевозок пассажиров и багажа автомобильным транспортом по регулируемым маршрутам регулярных перевозок)</t>
  </si>
  <si>
    <t>Основное мероприятие: Проведение конкурса и информационное обеспечение учреждений  по вопросам охраны труда</t>
  </si>
  <si>
    <t>Основное мероприятие  "Муниципальная поддержка субъектов транспортной инфраструктуры"</t>
  </si>
  <si>
    <t xml:space="preserve">Задача 1 подпрограммы "Развитие жилищного строительства на территории Павлоградского района": Создание условий для развития индивидуального жилищного строительства, способствующего обеспечению населения Павлоградского района комфортным жильем Омской области
</t>
  </si>
  <si>
    <t>0270219970</t>
  </si>
  <si>
    <t>0270200000</t>
  </si>
  <si>
    <t>Основное мероприятие: Водоснабжение</t>
  </si>
  <si>
    <t>5.1.5</t>
  </si>
  <si>
    <t>единиц</t>
  </si>
  <si>
    <t>1.1.12</t>
  </si>
  <si>
    <t>Доля исполненных судебных актов</t>
  </si>
  <si>
    <t>2.1.7</t>
  </si>
  <si>
    <t>0230510060</t>
  </si>
  <si>
    <t>Мероприятие 2: Организация транспортного обслуживания населения</t>
  </si>
  <si>
    <t>0113021010</t>
  </si>
  <si>
    <t>Мероприятие 1: 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</si>
  <si>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Мероприятие 11: Проведение праздника Дня пожилого человека</t>
  </si>
  <si>
    <t>Мероприятие 12: 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города Омска и территориях муниципальных районов Омской области</t>
  </si>
  <si>
    <t>1.2</t>
  </si>
  <si>
    <t>Мероприятие 1: 
Предоставление грантов начинающим субъектам малого предпринимательств</t>
  </si>
  <si>
    <t>1.2.1</t>
  </si>
  <si>
    <t>Задача 3 подпрограммы "Развитие инженерной инфраструктуры села Павлоградского муниципального района": Перевод жилых домов на индивидуальное газовое отопление</t>
  </si>
  <si>
    <t>Задача 4 подпрограммы "Развитие инженерной инфраструктуры села Павлоградского муниципального района": Улучшение качества жизни населения за счет повышения эффективности функционирования водохозяйственного комплекса</t>
  </si>
  <si>
    <t>4.1</t>
  </si>
  <si>
    <t>4.1.5</t>
  </si>
  <si>
    <t>Задача 5 подпрограммы "Развитие инженерной инфраструктуры села Павлоградского муниципального района": Формирование дорожной сети, включающей муниципальные автомобильные дороги, отвечающей растущим потребностям в грузоперевозках автомобильным транспортом и обеспечивающей круглогодичные транспортные сообщения.</t>
  </si>
  <si>
    <t xml:space="preserve">Мероприятие 1: Капитальный ремонт,  ремонт и содержание автомобильных дорог общего пользования местного значения и искусственных сооружений, расположенных на них </t>
  </si>
  <si>
    <t>5.1.1</t>
  </si>
  <si>
    <t>Доля протяженности автомобильных дорог с твердым покрытием, отвечающих нормативным требованиям к транспортно-эксплуатационным показателям, которая была отремонтирована в отчетном периоде</t>
  </si>
  <si>
    <t>Мероприятие 1: 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</si>
  <si>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Основное мероприятие: Развитие индивидуального жилищного строительства, обеспечение жильем молодых семей</t>
  </si>
  <si>
    <t>Задача 4 подпрограммы "Развитие жилищного строительства на территории Павлоградского района 
Омской области": Создание условий для приведения, существующего жилищного фонда в соответствие со стандартами качества, обеспечивающими комфортные условия проживания граждан</t>
  </si>
  <si>
    <t>Основное мероприятие: Развитие жилищно-коммунального комплекса</t>
  </si>
  <si>
    <t>4.1.3</t>
  </si>
  <si>
    <t>Мероприятие 5: Создание мест (площадок) накопления твердых коммунальных отходов и (или) приобретение контейнеров (бункеров)</t>
  </si>
  <si>
    <t>Задача 5 подпрограммы "Развитие жилищного строительства на территории Павлоградского района 
Омской области": Подготовка документации по планировке территорий в целях комплексной жилой застройки</t>
  </si>
  <si>
    <t>Основное мероприятие: Формирование документов территориального планирования для обеспечения устойчивого развития территории Павлоградского  района</t>
  </si>
  <si>
    <t>Мероприятие 5: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</si>
  <si>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Уровень обеспеченности местами  (площадками) накопления твердых коммунальных отходов с контейнерами (бункерами)</t>
  </si>
  <si>
    <t>Количество созданных мест (площадок) накопления твердых коммунальных отходов с контейнерами (бункерами)</t>
  </si>
  <si>
    <t>Количество подготовленной на основе  документов территориального планирования документации по планировке территорий для комплексного освоения в целях жилищного строительства и размещения объектов регионального и местного значения</t>
  </si>
  <si>
    <t>Мероприятие 1: Оснащение автотранспортных средств общеобразовательных учреждений муниципального района осуществляющих перевозку детей дополнительным оборудованием (ремнями безопасности, тахографами, системой спутниковой навигации ГЛОНАСС и ГЛОНАСС/GPS).</t>
  </si>
  <si>
    <t>4.1.1</t>
  </si>
  <si>
    <t>Мероприятие 11: Исполнение судебных актов, предусматривающих взыскание денежных средств, за счет казны муниципального района в соответствии с законодательством</t>
  </si>
  <si>
    <t>Мероприятие 12:  Осуществление государственного полномочия по созданию административных комиссий в том, числе обеспечению  их деятельности</t>
  </si>
  <si>
    <t xml:space="preserve">Мероприятие 13: Осуществление государственного полномочия по созданию и организации, в том числе, обеспечению  деятельности муниципальных комиссий по делам несовершеннолетних  и защите их прав </t>
  </si>
  <si>
    <t>1.1.15</t>
  </si>
  <si>
    <t>Мероприятие 14: Проведение выборов Главы муниципального образования</t>
  </si>
  <si>
    <t>Отсутствие замечаний по нарушению избирательного права жителей Павлоградского муниципального района в ходе подготовки и проведения выборов</t>
  </si>
  <si>
    <t>1.1.16</t>
  </si>
  <si>
    <t>Мероприятие 16: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</si>
  <si>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 xml:space="preserve">Задача 11 муниципальной программы "Развитие экономического потенциала Павлоградского муниципального района Омской области": Повышение качества жизни сельского населения.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местности.
</t>
  </si>
  <si>
    <t>Задача 7 муниципальной программы "Развитие экономического потенциала Павлоградского муниципального района Омской области":Устойчивое и эффективное осуществление своих полномочий Администрацией Павлоградского муниципального района в соответствии с законодательством и обеспечение сбалансированности и устойчивости бюджетной системы района</t>
  </si>
  <si>
    <t>Цель подпрограммы "Устойчивое развитие сельских территорий Павлоградского  района": Повышение качества жизни сельского населения. Комплексное обустройство сельских территорий.</t>
  </si>
  <si>
    <t>Задача 2: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</t>
  </si>
  <si>
    <t>Основное мероприятие: Повышение уровня комплексного обустройства села</t>
  </si>
  <si>
    <t>Протяженность построенных сетей инженерной, социальной и дорожной инфраструктуры (микрорайон Магистральный)</t>
  </si>
  <si>
    <t>Км</t>
  </si>
  <si>
    <t>Мероприятие 2: Обеспечение комплексного развития сельских территорий (обустройство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застройку)</t>
  </si>
  <si>
    <t>2.2</t>
  </si>
  <si>
    <t>Основное мероприятие: Улучшение транспортной доступности сельских населенных пунктов Павлоградского района</t>
  </si>
  <si>
    <t>Итого по муниципальной программе "Развитие экономического потенциала Павлоградского муниципального района  Омской области на 2020-2027 годы"</t>
  </si>
  <si>
    <t>Цель подпрограммы "Обеспечение эффективного осуществления своих полномочий Администрацией Павлоградского муниципального района и повышение качества управления муниципальными финансами":Устойчивое и эффективное осуществление своих полномочий Администрацией Павлоградского муниципального района в соответствии с законодательством и обеспечение сбалансированности и устойчивости бюджетной системы района.</t>
  </si>
  <si>
    <t>Задача 6 муниципальной программы "Развитие экономического потенциала Павлоградского муниципального района Омской области":Повышение качества и результативности мер по противодействию терроризму и обеспечению безопасности дорожного движения на территории Павлоградского муниципального района</t>
  </si>
  <si>
    <t>Задача 5 муниципальной программы "Развитие экономического потенциала Павлоградского муниципального района Омской области":Оптимизация бюджетных расходов на оплату потребления топливно-энергетических ресурсов учреждениями и организациями  бюджетной сферы Павлоградского муниципального района  Омской области. Стимулирование разработки и внедрения энергосберегающих технологий в сфере производства, распределения и потребления топливно-энергетических ресурсов и воды в Павлоградском районе Омской области</t>
  </si>
  <si>
    <t>Задача 3 муниципальной программы: "Развитие экономического понетциала Павлоградского муниципального района Омской области": Улучшение качества жизни населения за счет повышения эффективности функционирования жилищно-коммунального хозяйства</t>
  </si>
  <si>
    <t>Задача 2 муниципальной программы "Развитие экономического потенциала Павлоградского муниципального района Омской области":Создание благоприятных условий для устойчивого развития субъектов малого и среднего предпринимательства для формирования конкурентной среды на территории Павлоградского муниципального района Омской области</t>
  </si>
  <si>
    <t>Цель  муниципальной программы "Развитие экономического потенциала Павлоградского муниципального района Омской области":  Улучшение качества жизни населения на основе комплексного социально-экономического развития территории, рационализации использования природно-ресурсного, кадрового потенциала, проведения активной инвестиционной политики, расширение налогооблагаемой базы. Увеличение доходов и оптимизация расходов местных бюджетов, повышение эффективности использования собственности Павлоградского муниципального района, создание условий для повышения качества исполнения муниципальных функций и предоставления муниципальных услуг, снижения административных барьеров в экономике, а также повышения эффективности и результативности муниципальной службы района</t>
  </si>
  <si>
    <t>Задача 1 муниципальной программы " Развитие экономического потенциала Павлоградского мунциипального района Омской области": Создание комфортных условий жизнедеятельности, увеличение объема производства и переработки сельскохозяйственной продукции, обеспечение ее конкурентоспособности, обеспечение продовольственной безопасности Омской области и повышение финансовой устойчивости предприятий АПК"</t>
  </si>
  <si>
    <t>Задача 3 подпрограммы «Обеспечение безопасности территории Павлоградского муниципального района»: Совершенствование системы управления  деятельности по повышению БДД, повышения правосознания и ответственности участников дорожного движения.</t>
  </si>
  <si>
    <t>Мероприятие 4: Оценка недвижимости, признание прав и регулирование отношений по муниципальной собственности</t>
  </si>
  <si>
    <t>Мероприятие 5: Оформление технической документации на объекты недвижимого имущества</t>
  </si>
  <si>
    <t>Мероприятие 6: Оформление кадастровой документации на объекты недвижимого имущества</t>
  </si>
  <si>
    <t>Мероприятие 1:
Учет использования средств резервного фонда Администрации Павлоградского муниципального района Омской области</t>
  </si>
  <si>
    <t>Мероприятие 2:
Минимизация расходов на обслуживание  муниципального долга Павлоградского района Омской области</t>
  </si>
  <si>
    <r>
      <t xml:space="preserve">Итого по подпрограмме 
</t>
    </r>
    <r>
      <rPr>
        <sz val="9"/>
        <rFont val="Times New Roman"/>
        <family val="1"/>
        <charset val="204"/>
      </rPr>
      <t>"Организация транспортного обслуживания населения и обеспечение  устойчивого, надежного, безопасного функционирования  пассажирского транспорта"</t>
    </r>
  </si>
  <si>
    <t>4. Иных внебюджетных  источников</t>
  </si>
  <si>
    <t>2. Поступлений целевого характера из областного бюджета</t>
  </si>
  <si>
    <t>1. Налоговых и неналоговых доходов, 
поступлений нецелевого характера из областного бюджета</t>
  </si>
  <si>
    <t>02902L5768</t>
  </si>
  <si>
    <t>Задача 1подпрограммы "Обеспечение эффективного осуществления своих полномочий Администрацией Павлоградского муниципального района и повышение качества управления муниципальными финансами": Создание условий для динамичного   социально-экономического   развития   Павлоградского муниципального   района Омской области за счет   повышения   эффективности   деятельности органов местного самоуправления</t>
  </si>
  <si>
    <t>Количество молодых семей, получивших государственную поддержку на строительство (реконструкцию) индивидуального жилья</t>
  </si>
  <si>
    <t>0220171590 02201S1590</t>
  </si>
  <si>
    <t>0261471950 02614S1850</t>
  </si>
  <si>
    <t>0250214971</t>
  </si>
  <si>
    <t>0250510080  0250671121 02506S1121</t>
  </si>
  <si>
    <t>0250610100 0250671890 02506S1890</t>
  </si>
  <si>
    <t xml:space="preserve">0250571620 02505S1620 </t>
  </si>
  <si>
    <t>0240310010</t>
  </si>
  <si>
    <t>0270119980 0270129980 0270172370</t>
  </si>
  <si>
    <t xml:space="preserve"> 0280110010</t>
  </si>
  <si>
    <t>270270800  270280000</t>
  </si>
  <si>
    <t xml:space="preserve">Мероприятие 1: Реализация плана мероприятий по снижению (профилактике) производственного  травматизма в результате несчастных случаев на производстве </t>
  </si>
  <si>
    <t>3.1.5</t>
  </si>
  <si>
    <t>Мероприятие 5: Технологическое присоединение к сетям газораспределения микрорайона Магистральный в р.п. Павлоградка</t>
  </si>
  <si>
    <t>0</t>
  </si>
  <si>
    <t>Метров</t>
  </si>
  <si>
    <t>км</t>
  </si>
  <si>
    <t xml:space="preserve">Задача 2 подпрограммы "Развитие малого и среднего предпринимательства на территории Павлоградского муниципального района": Развитие социального предпринимательства </t>
  </si>
  <si>
    <t>Основное мероприятие: Оказание информационной поддержки социальным предприятиям, субъектам малого и среднего предпринимательства, гражданам, принявшим решение осуществлять деятельность в сфере социального предпринимательства</t>
  </si>
  <si>
    <t>Мероприятие 1: Организация и проведение, участие социальных предприятий, субъектов малого и среднего предпринимательства, граждан, принявших решение осуществлять деятельность в сфере социального предпринимательства</t>
  </si>
  <si>
    <t xml:space="preserve">Количество проведенных мероприятий с участием социальных предприятий, субъектов малого  предпринимательства, граждан, принявших решение осуществлять деятельность в сфере социального предпринимательства </t>
  </si>
  <si>
    <t>0220172320</t>
  </si>
  <si>
    <t>Мероприятие 7: Проведение смотра конкурса на  лучшую организацию по охране труда и условиям труда</t>
  </si>
  <si>
    <t>2.1.8</t>
  </si>
  <si>
    <t>2.1.9</t>
  </si>
  <si>
    <t>Мероприятие 8 Подведение итогов трудового соперничества работников отрасли растениеводства и животноводства</t>
  </si>
  <si>
    <t>Мероприятие 9: Проведение районной выставки по итогам года</t>
  </si>
  <si>
    <t>Количество ликвидированных мест несанкционированного размещения твердых коммунальных отходов</t>
  </si>
  <si>
    <t>Мероприятие 4: Обеспечение руководства  и управления в сфере установленных функций органов местного самоуправления</t>
  </si>
  <si>
    <t>Обеспечение доли расходов на содержание органов местного самоуправления Павлоградского муниципального района Омской области к нормативу формирования расходов на содержане органов местного самоуправления</t>
  </si>
  <si>
    <t>2.2.15</t>
  </si>
  <si>
    <t>Мероприятие 15: Реконструкция  автомобильной дороги в с. Новоуральское, ул. Объездная до ООО АСП "Краснодарское" Павлоградского муниципального района Омской области"</t>
  </si>
  <si>
    <t>Протяженность реконструированного участка автомобильной дороги</t>
  </si>
  <si>
    <r>
      <t xml:space="preserve">Итого по подпрограмме 
</t>
    </r>
    <r>
      <rPr>
        <b/>
        <sz val="9"/>
        <rFont val="Times New Roman"/>
        <family val="1"/>
        <charset val="204"/>
      </rPr>
      <t>"Устойчивое развитие сельских территорий Павлоградского  района"</t>
    </r>
  </si>
  <si>
    <t>Основное мероприятие: 
Содействие в материальной поддержке субъектов предпринимательства в рамках реализации регионального проекта «Создание условий для легкого старта и комфортного ведения бизнеса» национального проекта «Малое и среднее предпринимательство и поддержка индивидуальной предпринимательской инициативы»</t>
  </si>
  <si>
    <t>Ведомственная целевая  программа «Обеспечение эффективного осуществления своих полномочий Администрацией Павлоградского муниципального района Омской области на 2020-2027 годы»</t>
  </si>
  <si>
    <t>Ведомственная целевая программа "Повышение качества управления муниципальными финансами Павлоградского муниципального района на 2020 год и плановый период 2021-2026 годов"</t>
  </si>
  <si>
    <t>Задача 2 подпрограммы "Обеспечение эффективного осуществления своих полномочий Администрацией Павлоградского муниципального района и повышение качества управления муниципальными финансами":Совершенствование организации и осуществления бюджетного процесса в Павлоградском муниципальном районе Омской области</t>
  </si>
  <si>
    <t xml:space="preserve">Количество осуществленного технологического присоединения </t>
  </si>
  <si>
    <t>Мероприятие 3: Предоставление субсидий гражданам, ведущим  личное подсобное хозяйство, субсидий на возмещение части затрат по производству молока</t>
  </si>
  <si>
    <t>Доля лиц, пострадавших (погибших), в результате дорожно-транспортных происшествий</t>
  </si>
  <si>
    <t>Задача 8  муниципальной программы "Развитие экономического потенциала Павлоградского муниципального района Омской области": Организация транспортного обслуживания населения  и обеспечение устойчивого, надежного, безопасного функционирования пассажирского транспорта.</t>
  </si>
  <si>
    <t>Задача 9 муниципальной программы "Развитие экономического потенциала Павлоградского муниципального района Омской области": Совершенствование системы охраны труда работников учреждений муниципального района.</t>
  </si>
  <si>
    <t>о реализации муниципальной программы "Развитие экономического потенциала Павлоградского муниципального района Омской области на 2020-2027 годы" за 2023 год</t>
  </si>
  <si>
    <t>2023 год</t>
  </si>
  <si>
    <t>Задача 2 подпрограммы "Развитие инженерной инфраструктуры села Павлоградского муниципального района": Повышение уровня обеспеченности теплоисточников дизельными электростанциями с целью повышения эффективности и надежности функционирования систем жилищно-коммунального комплекса</t>
  </si>
  <si>
    <t>2.1.</t>
  </si>
  <si>
    <t>Основное мероприятие: 
Обеспечение котельных дизельными электростанциями</t>
  </si>
  <si>
    <t>Мероприятие 2: Приобретение и установка резервного источника электроснабжения на котельную № 7 с. Милоградовка, ул. Ленина, 14а, Павлоградского муниципального района Омской области</t>
  </si>
  <si>
    <t>Приобретено и установлено дизельных электростанций</t>
  </si>
  <si>
    <t>Мероприятие 3: Приобретение и установка резервного источника электроснабжения на котельную "Гимназия" р. п. Павлоградка, ул. Ленина, д. 47а, Павлоградского муниципального района Омской области</t>
  </si>
  <si>
    <t>Мероприятие 3: Реконструкция внутрипоселковых водопроводных сетей р.п. Павлоградка</t>
  </si>
  <si>
    <t>Протяженность реконструированных внутрипоселковых водопроводных сетей</t>
  </si>
  <si>
    <t xml:space="preserve">Метр погонный </t>
  </si>
  <si>
    <t>4.1.4</t>
  </si>
  <si>
    <t>Мероприятие 4: Приобретение трубной продукции теплотехнического  назначения на котельную № 1 р.п. Павлоградка, ул. Коммунистическая, д. 14 "а" Павлоградского муниципального района Омской области</t>
  </si>
  <si>
    <t>Количество приобретенной трубной продукции теплотехнического назначения</t>
  </si>
  <si>
    <t>Погонный метр</t>
  </si>
  <si>
    <t>4.1.11</t>
  </si>
  <si>
    <t>Мероприятие 11: Приобретение трубной продукции водохозяйственного назначения для ремонта аварийных участков водопроводных сетей в р. п. Павлоградка</t>
  </si>
  <si>
    <t>Протяженность отремонтированных аварийных участков</t>
  </si>
  <si>
    <t>4.1.13</t>
  </si>
  <si>
    <t xml:space="preserve">Мероприятие 13: Проектирование объекта  «Техническое перевооружение центральной  котельной № 1, расположенной по адресу: Омская область, Павлоградский муниципальный район, р.п. Павлоградка, ул. Коммунистическая, д. 14 "а"» </t>
  </si>
  <si>
    <t>Количество полученной документации</t>
  </si>
  <si>
    <t>4.1.14</t>
  </si>
  <si>
    <t>Мероприятие 14: Приобретение и установка приборов учета на котельную № 1 р.п. Павлоградка, ул. Коммунистическая, д. 14 "а" Павлоградского муниципального района Омской области</t>
  </si>
  <si>
    <t xml:space="preserve">Количество приобретенных и установленных приборов учета </t>
  </si>
  <si>
    <t>4.1.15</t>
  </si>
  <si>
    <t>Мероприятие 15: Поставка насосного оборудования на котельную № 1 р.п. Павлоградка, ул. Коммунистическая, д. 14 "а" Павлоградского муниципального района Омской области</t>
  </si>
  <si>
    <t>Количество установленного насосного оборудования</t>
  </si>
  <si>
    <t>4.1.16</t>
  </si>
  <si>
    <t>Мероприятие 16: Осуществление технологического присоединения энергопринимающих устройств, расположенного по адресу: Россия, Омская область, кадастровый номер земельного участка 55:21:170101:1281, Омская область, Павлоградский район, с. Южное, ул. Садовая.</t>
  </si>
  <si>
    <t>Количество технологических присоединений</t>
  </si>
  <si>
    <t>Задача 2 подпрограммы «Обеспечение безопасности территории Павлоградского муниципального района»: Совершенствование методов обучения населения Павлоградского района способам защиты от опасностей</t>
  </si>
  <si>
    <t>Основное мероприятие:  Обучение и информирование населения Павлоградского муниципального района  первичным способам защиты от опасностей, возникающих в результате  чрезвычайных ситуаций и дорожно-транспортных происшествий</t>
  </si>
  <si>
    <t>Мероприятие 2: Обеспечение участия детей во всероссийских и областных  массовых мероприятиях по профилактике безопасности дорожного движения</t>
  </si>
  <si>
    <t>Количество приобретенных и распространенных информационных материалов в сфере безопасности</t>
  </si>
  <si>
    <t>Мероприятие 22: Содействие в профессиональной подготовке, переподготовке и повышению квалификации  органов местного самоуправления</t>
  </si>
  <si>
    <t>1.1.22</t>
  </si>
  <si>
    <t>Количество работников органов местного самоуправления, прошедших профессиональную подготовку, переподготовку и повышение квалификации</t>
  </si>
  <si>
    <t>2.2.20</t>
  </si>
  <si>
    <t>Мероприятие 20: Ремонт автомобильных дорог в р.п. Павлоградка ул. 1 Мая (от ул. Шевченко до ул. Пролетарская); ул. Украинская (от автомобильной дороги «Омск - Русская Поляна» до ул. Пролетарская); ул. Заготовителей (от автомобильной дороги «Павлоградка - Тихвинка» до д. № 2); в с. Логиновка ул. Первомайская (от д. №2 до Объездной);  в с. Южное ул. Центральная (от д. №2 до ул. Спортивная) Павлоградского муниципального района Омской области</t>
  </si>
  <si>
    <t>2.2.21</t>
  </si>
  <si>
    <t>Мероприятие 21: Выполнение инженерных изысканий и работ по подготовке проектной документации по объекту: "Строительство автомобильной дороги "Подъезд к производственной базе ИП Кнаус А.А. в д. Ясная Поляна Павлоградского района Омской области""</t>
  </si>
  <si>
    <t>Количество готовности проектно-сметной документации</t>
  </si>
  <si>
    <t>2.2.22</t>
  </si>
  <si>
    <t>Мероприятие 22: Ремонт автомобильной дороги в р.п. Павлоградка ул.Гагарина (от дома № 1 до дома № 24) Павлоградского муниципального района Омской области</t>
  </si>
  <si>
    <t xml:space="preserve">Протяженность отремонтированных автомобильных дорог поселений </t>
  </si>
  <si>
    <t>90,5</t>
  </si>
  <si>
    <t>97,6</t>
  </si>
  <si>
    <t>Доведение удельного веса численности работников, занятых на рабочих местах, на которых проводилась специальная оценка условий труда, до 90 процентов (от списочной численности работников организаций)</t>
  </si>
  <si>
    <t>Мероприятие 1. Организационно-техническое обеспечение специальной оценки условий труда на территории муниципального района</t>
  </si>
  <si>
    <t>Основное мероприятие: Выявление и оценка объектов накопленного вреда окружающей среде и (или) организация работ по ликвидации накопленного вреда окружающей среде</t>
  </si>
  <si>
    <t>Задача 7 подпрограммы "Развитие жилищного строительства на территории Павлоградского района": Охрана окружающей среды</t>
  </si>
  <si>
    <t>7</t>
  </si>
  <si>
    <t>7.1</t>
  </si>
  <si>
    <t>Мероприятие 1: Ликвидация мест несанкционированного размещения твердых коммунальных отходов</t>
  </si>
  <si>
    <t>7.1.1</t>
  </si>
  <si>
    <t>Задача 1 подпрограммы "Энергосбережение и повышение энергетической эффективности в Павлоградском муниципальном районе": Обеспечение снижения в сопоставимых условиях потребления топливно-энергетических ресурсов и воды в учреждениях и организациях  бюджетной сферы Павлоградского муниципального района  Омской области.</t>
  </si>
  <si>
    <t>Основное мероприятие: Повышение энергетической эффективности и сокращение энергетических издержек в бюджетной сфере Павлоградского муниципального района Омской области</t>
  </si>
  <si>
    <t>Мероприятие 6: Обеспечение предоставления муниципальными учреждениями Павлоградского муниципального района Омской области деклараций о потреблении энергетических ресурсов.</t>
  </si>
  <si>
    <t>Доля муниципальных учреждений Павлоградского муниципального района Омской области, предоставивших декларации о потреблении энергетических ресурсов</t>
  </si>
  <si>
    <t>процент</t>
  </si>
  <si>
    <t>Мероприятие 1: Проведение информационных кампаний по пропаганде и популяризации идеи энергосбережения и продвижение социальной рекламы в области энергосбережения</t>
  </si>
  <si>
    <t>Мероприятие 2: Информирование населения о мероприятиях и способах энергосбережения и повышения энергоэффективности, в том числе о необходимости установки приборов учета энергетических ресурсов</t>
  </si>
  <si>
    <t>Количество информационных материалов, размещенных в  электронных средствах массовой информации</t>
  </si>
  <si>
    <t xml:space="preserve">Количество проведенных консультаций </t>
  </si>
  <si>
    <t>Мероприятие 15: Проведение выборов в представительные  органы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</si>
</sst>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7" fillId="0" borderId="0" applyFont="0" applyFill="0" applyBorder="0" applyAlignment="0" applyProtection="0"/>
    <xf numFmtId="0" fontId="24" fillId="0" borderId="0"/>
  </cellStyleXfs>
  <cellXfs count="292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left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0" fillId="0" borderId="0" xfId="0" applyFont="1" applyFill="1"/>
    <xf numFmtId="0" fontId="0" fillId="0" borderId="1" xfId="0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top"/>
    </xf>
    <xf numFmtId="4" fontId="11" fillId="0" borderId="4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4" fontId="20" fillId="0" borderId="1" xfId="1" applyNumberFormat="1" applyFont="1" applyFill="1" applyBorder="1" applyAlignment="1">
      <alignment horizontal="center" vertical="top" wrapText="1"/>
    </xf>
    <xf numFmtId="165" fontId="10" fillId="0" borderId="1" xfId="1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4" fontId="21" fillId="0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/>
    </xf>
    <xf numFmtId="165" fontId="20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4" fontId="11" fillId="0" borderId="1" xfId="2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/>
    </xf>
    <xf numFmtId="49" fontId="5" fillId="0" borderId="11" xfId="0" applyNumberFormat="1" applyFont="1" applyFill="1" applyBorder="1" applyAlignment="1">
      <alignment horizontal="center" vertical="top"/>
    </xf>
    <xf numFmtId="49" fontId="5" fillId="0" borderId="13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2" fontId="5" fillId="0" borderId="5" xfId="0" applyNumberFormat="1" applyFont="1" applyFill="1" applyBorder="1" applyAlignment="1">
      <alignment horizontal="left" vertical="top" wrapText="1"/>
    </xf>
    <xf numFmtId="2" fontId="5" fillId="0" borderId="7" xfId="0" applyNumberFormat="1" applyFont="1" applyFill="1" applyBorder="1" applyAlignment="1">
      <alignment horizontal="left" vertical="top"/>
    </xf>
    <xf numFmtId="2" fontId="5" fillId="0" borderId="6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0" fillId="0" borderId="3" xfId="0" applyFill="1" applyBorder="1"/>
    <xf numFmtId="0" fontId="0" fillId="0" borderId="4" xfId="0" applyFill="1" applyBorder="1"/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49" fontId="8" fillId="0" borderId="8" xfId="0" applyNumberFormat="1" applyFont="1" applyFill="1" applyBorder="1" applyAlignment="1">
      <alignment horizontal="left" vertical="top" wrapText="1"/>
    </xf>
    <xf numFmtId="49" fontId="8" fillId="0" borderId="10" xfId="0" applyNumberFormat="1" applyFont="1" applyFill="1" applyBorder="1" applyAlignment="1">
      <alignment horizontal="left" vertical="top"/>
    </xf>
    <xf numFmtId="49" fontId="8" fillId="0" borderId="11" xfId="0" applyNumberFormat="1" applyFont="1" applyFill="1" applyBorder="1" applyAlignment="1">
      <alignment horizontal="left" vertical="top"/>
    </xf>
    <xf numFmtId="49" fontId="8" fillId="0" borderId="12" xfId="0" applyNumberFormat="1" applyFont="1" applyFill="1" applyBorder="1" applyAlignment="1">
      <alignment horizontal="left" vertical="top"/>
    </xf>
    <xf numFmtId="49" fontId="8" fillId="0" borderId="13" xfId="0" applyNumberFormat="1" applyFont="1" applyFill="1" applyBorder="1" applyAlignment="1">
      <alignment horizontal="left" vertical="top"/>
    </xf>
    <xf numFmtId="49" fontId="8" fillId="0" borderId="15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49" fontId="12" fillId="0" borderId="8" xfId="0" applyNumberFormat="1" applyFont="1" applyFill="1" applyBorder="1" applyAlignment="1">
      <alignment horizontal="left" vertical="top" wrapText="1"/>
    </xf>
    <xf numFmtId="49" fontId="12" fillId="0" borderId="10" xfId="0" applyNumberFormat="1" applyFont="1" applyFill="1" applyBorder="1" applyAlignment="1">
      <alignment horizontal="left" vertical="top"/>
    </xf>
    <xf numFmtId="49" fontId="12" fillId="0" borderId="11" xfId="0" applyNumberFormat="1" applyFont="1" applyFill="1" applyBorder="1" applyAlignment="1">
      <alignment horizontal="left" vertical="top"/>
    </xf>
    <xf numFmtId="49" fontId="12" fillId="0" borderId="12" xfId="0" applyNumberFormat="1" applyFont="1" applyFill="1" applyBorder="1" applyAlignment="1">
      <alignment horizontal="left" vertical="top"/>
    </xf>
    <xf numFmtId="49" fontId="12" fillId="0" borderId="13" xfId="0" applyNumberFormat="1" applyFont="1" applyFill="1" applyBorder="1" applyAlignment="1">
      <alignment horizontal="left" vertical="top"/>
    </xf>
    <xf numFmtId="49" fontId="12" fillId="0" borderId="15" xfId="0" applyNumberFormat="1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/>
    </xf>
    <xf numFmtId="49" fontId="6" fillId="0" borderId="4" xfId="0" applyNumberFormat="1" applyFont="1" applyFill="1" applyBorder="1" applyAlignment="1">
      <alignment horizontal="center" vertical="top"/>
    </xf>
    <xf numFmtId="1" fontId="5" fillId="0" borderId="2" xfId="0" applyNumberFormat="1" applyFont="1" applyFill="1" applyBorder="1" applyAlignment="1">
      <alignment horizontal="center" vertical="top"/>
    </xf>
    <xf numFmtId="1" fontId="5" fillId="0" borderId="3" xfId="0" applyNumberFormat="1" applyFont="1" applyFill="1" applyBorder="1" applyAlignment="1">
      <alignment horizontal="center" vertical="top"/>
    </xf>
    <xf numFmtId="1" fontId="5" fillId="0" borderId="4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4" xfId="0" applyFont="1" applyFill="1" applyBorder="1" applyAlignment="1">
      <alignment horizontal="center" vertical="top"/>
    </xf>
    <xf numFmtId="1" fontId="0" fillId="0" borderId="3" xfId="0" applyNumberFormat="1" applyFill="1" applyBorder="1" applyAlignment="1">
      <alignment horizontal="center" vertical="top"/>
    </xf>
    <xf numFmtId="1" fontId="0" fillId="0" borderId="4" xfId="0" applyNumberFormat="1" applyFill="1" applyBorder="1" applyAlignment="1">
      <alignment horizontal="center" vertical="top"/>
    </xf>
    <xf numFmtId="0" fontId="15" fillId="0" borderId="8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/>
    </xf>
    <xf numFmtId="0" fontId="15" fillId="0" borderId="1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top"/>
    </xf>
    <xf numFmtId="0" fontId="15" fillId="0" borderId="13" xfId="0" applyFont="1" applyFill="1" applyBorder="1" applyAlignment="1">
      <alignment horizontal="left" vertical="top"/>
    </xf>
    <xf numFmtId="0" fontId="15" fillId="0" borderId="15" xfId="0" applyFont="1" applyFill="1" applyBorder="1" applyAlignment="1">
      <alignment horizontal="left" vertical="top"/>
    </xf>
    <xf numFmtId="0" fontId="5" fillId="0" borderId="5" xfId="0" applyNumberFormat="1" applyFont="1" applyFill="1" applyBorder="1" applyAlignment="1">
      <alignment horizontal="left" vertical="top" wrapText="1"/>
    </xf>
    <xf numFmtId="0" fontId="10" fillId="0" borderId="7" xfId="0" applyNumberFormat="1" applyFont="1" applyFill="1" applyBorder="1" applyAlignment="1">
      <alignment vertical="top" wrapText="1"/>
    </xf>
    <xf numFmtId="0" fontId="10" fillId="0" borderId="6" xfId="0" applyNumberFormat="1" applyFont="1" applyFill="1" applyBorder="1" applyAlignment="1">
      <alignment vertical="top" wrapText="1"/>
    </xf>
    <xf numFmtId="0" fontId="5" fillId="0" borderId="8" xfId="0" applyNumberFormat="1" applyFont="1" applyFill="1" applyBorder="1" applyAlignment="1">
      <alignment horizontal="left" vertical="top" wrapText="1"/>
    </xf>
    <xf numFmtId="0" fontId="0" fillId="0" borderId="9" xfId="0" applyNumberFormat="1" applyFont="1" applyFill="1" applyBorder="1" applyAlignment="1">
      <alignment vertical="top" wrapText="1"/>
    </xf>
    <xf numFmtId="0" fontId="0" fillId="0" borderId="10" xfId="0" applyNumberFormat="1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horizontal="left" vertical="top" wrapText="1"/>
    </xf>
    <xf numFmtId="0" fontId="9" fillId="0" borderId="3" xfId="0" applyNumberFormat="1" applyFont="1" applyFill="1" applyBorder="1" applyAlignment="1">
      <alignment horizontal="left" vertical="top" wrapText="1"/>
    </xf>
    <xf numFmtId="0" fontId="9" fillId="0" borderId="4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49" fontId="8" fillId="0" borderId="10" xfId="0" applyNumberFormat="1" applyFont="1" applyFill="1" applyBorder="1" applyAlignment="1">
      <alignment horizontal="left" vertical="top" wrapText="1"/>
    </xf>
    <xf numFmtId="49" fontId="8" fillId="0" borderId="11" xfId="0" applyNumberFormat="1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horizontal="left" vertical="top" wrapText="1"/>
    </xf>
    <xf numFmtId="49" fontId="8" fillId="0" borderId="13" xfId="0" applyNumberFormat="1" applyFont="1" applyFill="1" applyBorder="1" applyAlignment="1">
      <alignment horizontal="left" vertical="top" wrapText="1"/>
    </xf>
    <xf numFmtId="49" fontId="8" fillId="0" borderId="15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center" vertical="top"/>
    </xf>
    <xf numFmtId="164" fontId="13" fillId="0" borderId="4" xfId="0" applyNumberFormat="1" applyFont="1" applyFill="1" applyBorder="1" applyAlignment="1">
      <alignment horizontal="center" vertical="top"/>
    </xf>
    <xf numFmtId="3" fontId="5" fillId="0" borderId="2" xfId="0" applyNumberFormat="1" applyFont="1" applyFill="1" applyBorder="1" applyAlignment="1">
      <alignment horizontal="center" vertical="top"/>
    </xf>
    <xf numFmtId="3" fontId="5" fillId="0" borderId="3" xfId="0" applyNumberFormat="1" applyFont="1" applyFill="1" applyBorder="1" applyAlignment="1">
      <alignment horizontal="center" vertical="top"/>
    </xf>
    <xf numFmtId="3" fontId="5" fillId="0" borderId="4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4" fontId="5" fillId="0" borderId="3" xfId="0" applyNumberFormat="1" applyFont="1" applyFill="1" applyBorder="1" applyAlignment="1">
      <alignment horizontal="center" vertical="top"/>
    </xf>
    <xf numFmtId="4" fontId="5" fillId="0" borderId="4" xfId="0" applyNumberFormat="1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left" vertical="top" wrapText="1"/>
    </xf>
    <xf numFmtId="49" fontId="9" fillId="0" borderId="4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49" fontId="16" fillId="0" borderId="2" xfId="0" applyNumberFormat="1" applyFont="1" applyFill="1" applyBorder="1" applyAlignment="1">
      <alignment horizontal="center" vertical="top" wrapText="1"/>
    </xf>
    <xf numFmtId="49" fontId="16" fillId="0" borderId="3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left" vertical="top" wrapText="1"/>
    </xf>
    <xf numFmtId="2" fontId="9" fillId="0" borderId="3" xfId="0" applyNumberFormat="1" applyFont="1" applyFill="1" applyBorder="1" applyAlignment="1">
      <alignment horizontal="left" vertical="top" wrapText="1"/>
    </xf>
    <xf numFmtId="2" fontId="9" fillId="0" borderId="4" xfId="0" applyNumberFormat="1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2" fillId="0" borderId="0" xfId="0" applyFont="1" applyFill="1" applyAlignment="1">
      <alignment horizontal="center"/>
    </xf>
    <xf numFmtId="0" fontId="0" fillId="0" borderId="5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/>
    </xf>
    <xf numFmtId="0" fontId="0" fillId="0" borderId="3" xfId="0" applyNumberFormat="1" applyFill="1" applyBorder="1"/>
    <xf numFmtId="0" fontId="0" fillId="0" borderId="4" xfId="0" applyNumberFormat="1" applyFill="1" applyBorder="1"/>
    <xf numFmtId="2" fontId="9" fillId="0" borderId="8" xfId="0" applyNumberFormat="1" applyFont="1" applyFill="1" applyBorder="1" applyAlignment="1">
      <alignment horizontal="left" vertical="top" wrapText="1"/>
    </xf>
    <xf numFmtId="2" fontId="9" fillId="0" borderId="9" xfId="0" applyNumberFormat="1" applyFont="1" applyFill="1" applyBorder="1" applyAlignment="1">
      <alignment horizontal="left" vertical="top" wrapText="1"/>
    </xf>
    <xf numFmtId="2" fontId="9" fillId="0" borderId="10" xfId="0" applyNumberFormat="1" applyFont="1" applyFill="1" applyBorder="1" applyAlignment="1">
      <alignment horizontal="left" vertical="top" wrapText="1"/>
    </xf>
    <xf numFmtId="2" fontId="9" fillId="0" borderId="11" xfId="0" applyNumberFormat="1" applyFont="1" applyFill="1" applyBorder="1" applyAlignment="1">
      <alignment horizontal="left" vertical="top" wrapText="1"/>
    </xf>
    <xf numFmtId="2" fontId="9" fillId="0" borderId="0" xfId="0" applyNumberFormat="1" applyFont="1" applyFill="1" applyBorder="1" applyAlignment="1">
      <alignment horizontal="left" vertical="top" wrapText="1"/>
    </xf>
    <xf numFmtId="2" fontId="9" fillId="0" borderId="12" xfId="0" applyNumberFormat="1" applyFont="1" applyFill="1" applyBorder="1" applyAlignment="1">
      <alignment horizontal="left" vertical="top" wrapText="1"/>
    </xf>
    <xf numFmtId="2" fontId="9" fillId="0" borderId="13" xfId="0" applyNumberFormat="1" applyFont="1" applyFill="1" applyBorder="1" applyAlignment="1">
      <alignment horizontal="left" vertical="top" wrapText="1"/>
    </xf>
    <xf numFmtId="2" fontId="9" fillId="0" borderId="14" xfId="0" applyNumberFormat="1" applyFont="1" applyFill="1" applyBorder="1" applyAlignment="1">
      <alignment horizontal="left" vertical="top" wrapText="1"/>
    </xf>
    <xf numFmtId="2" fontId="9" fillId="0" borderId="15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center" vertical="top"/>
    </xf>
    <xf numFmtId="49" fontId="13" fillId="0" borderId="3" xfId="0" applyNumberFormat="1" applyFont="1" applyFill="1" applyBorder="1" applyAlignment="1">
      <alignment horizontal="center" vertical="top"/>
    </xf>
    <xf numFmtId="49" fontId="13" fillId="0" borderId="4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6" fillId="0" borderId="2" xfId="0" applyNumberFormat="1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49" fontId="16" fillId="0" borderId="4" xfId="0" applyNumberFormat="1" applyFont="1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top"/>
    </xf>
    <xf numFmtId="0" fontId="0" fillId="0" borderId="4" xfId="0" applyFont="1" applyFill="1" applyBorder="1" applyAlignment="1">
      <alignment horizontal="center" vertical="top"/>
    </xf>
    <xf numFmtId="49" fontId="1" fillId="0" borderId="8" xfId="0" applyNumberFormat="1" applyFont="1" applyFill="1" applyBorder="1" applyAlignment="1">
      <alignment horizontal="left" vertical="top" wrapText="1"/>
    </xf>
    <xf numFmtId="49" fontId="1" fillId="0" borderId="9" xfId="0" applyNumberFormat="1" applyFont="1" applyFill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12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9" fontId="1" fillId="0" borderId="14" xfId="0" applyNumberFormat="1" applyFont="1" applyFill="1" applyBorder="1" applyAlignment="1">
      <alignment horizontal="left" vertical="top" wrapText="1"/>
    </xf>
    <xf numFmtId="49" fontId="1" fillId="0" borderId="15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0" fillId="0" borderId="7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left" wrapText="1"/>
    </xf>
    <xf numFmtId="2" fontId="5" fillId="0" borderId="7" xfId="0" applyNumberFormat="1" applyFont="1" applyFill="1" applyBorder="1" applyAlignment="1">
      <alignment horizontal="left"/>
    </xf>
    <xf numFmtId="2" fontId="5" fillId="0" borderId="6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9" xfId="0" applyFont="1" applyFill="1" applyBorder="1" applyAlignment="1">
      <alignment vertical="top" wrapText="1"/>
    </xf>
    <xf numFmtId="0" fontId="18" fillId="0" borderId="10" xfId="0" applyFont="1" applyFill="1" applyBorder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8" fillId="0" borderId="12" xfId="0" applyFont="1" applyFill="1" applyBorder="1" applyAlignment="1">
      <alignment vertical="top" wrapText="1"/>
    </xf>
    <xf numFmtId="0" fontId="18" fillId="0" borderId="14" xfId="0" applyFont="1" applyFill="1" applyBorder="1" applyAlignment="1">
      <alignment vertical="top" wrapText="1"/>
    </xf>
    <xf numFmtId="0" fontId="18" fillId="0" borderId="15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4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2" fontId="5" fillId="0" borderId="2" xfId="0" applyNumberFormat="1" applyFont="1" applyFill="1" applyBorder="1" applyAlignment="1">
      <alignment horizontal="left" vertical="top" wrapText="1"/>
    </xf>
    <xf numFmtId="2" fontId="5" fillId="0" borderId="3" xfId="0" applyNumberFormat="1" applyFont="1" applyFill="1" applyBorder="1" applyAlignment="1">
      <alignment horizontal="left" vertical="top" wrapText="1"/>
    </xf>
    <xf numFmtId="2" fontId="5" fillId="0" borderId="4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5"/>
  <sheetViews>
    <sheetView tabSelected="1" workbookViewId="0">
      <pane ySplit="3510" topLeftCell="A616" activePane="bottomLeft"/>
      <selection activeCell="K7" sqref="K7:L7"/>
      <selection pane="bottomLeft" activeCell="G621" sqref="G621:G624"/>
    </sheetView>
  </sheetViews>
  <sheetFormatPr defaultRowHeight="15" x14ac:dyDescent="0.25"/>
  <cols>
    <col min="1" max="1" width="7.7109375" style="1" customWidth="1"/>
    <col min="2" max="2" width="34.85546875" style="6" customWidth="1"/>
    <col min="3" max="3" width="8.85546875" style="1"/>
    <col min="4" max="4" width="9.7109375" style="1" customWidth="1"/>
    <col min="5" max="5" width="29.85546875" style="1" customWidth="1"/>
    <col min="6" max="6" width="15.7109375" style="6" customWidth="1"/>
    <col min="7" max="7" width="15.85546875" style="6" customWidth="1"/>
    <col min="8" max="8" width="22.140625" style="1" customWidth="1"/>
    <col min="9" max="9" width="11.85546875" style="1" customWidth="1"/>
    <col min="10" max="10" width="10" style="1" bestFit="1" customWidth="1"/>
    <col min="11" max="11" width="10.140625" style="1" bestFit="1" customWidth="1"/>
    <col min="12" max="12" width="10" style="1" bestFit="1" customWidth="1"/>
  </cols>
  <sheetData>
    <row r="1" spans="1:15" x14ac:dyDescent="0.25">
      <c r="J1" s="209" t="s">
        <v>25</v>
      </c>
      <c r="K1" s="210"/>
      <c r="L1" s="210"/>
      <c r="M1" s="3"/>
      <c r="N1" s="3"/>
      <c r="O1" s="3"/>
    </row>
    <row r="2" spans="1:15" x14ac:dyDescent="0.25">
      <c r="M2" s="1"/>
      <c r="N2" s="1"/>
      <c r="O2" s="1"/>
    </row>
    <row r="3" spans="1:15" ht="20.25" x14ac:dyDescent="0.3">
      <c r="F3" s="211" t="s">
        <v>0</v>
      </c>
      <c r="G3" s="211"/>
      <c r="H3" s="211"/>
      <c r="I3" s="211"/>
      <c r="M3" s="1"/>
      <c r="N3" s="1"/>
      <c r="O3" s="1"/>
    </row>
    <row r="4" spans="1:15" ht="38.25" customHeight="1" x14ac:dyDescent="0.25">
      <c r="A4" s="214" t="s">
        <v>266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1"/>
      <c r="O4" s="1"/>
    </row>
    <row r="5" spans="1:15" ht="15" customHeight="1" x14ac:dyDescent="0.25">
      <c r="A5" s="204" t="s">
        <v>1</v>
      </c>
      <c r="B5" s="206" t="s">
        <v>2</v>
      </c>
      <c r="C5" s="201" t="s">
        <v>3</v>
      </c>
      <c r="D5" s="202"/>
      <c r="E5" s="202"/>
      <c r="F5" s="202"/>
      <c r="G5" s="203"/>
      <c r="H5" s="201" t="s">
        <v>9</v>
      </c>
      <c r="I5" s="202"/>
      <c r="J5" s="202"/>
      <c r="K5" s="202"/>
      <c r="L5" s="203"/>
      <c r="M5" s="1"/>
      <c r="N5" s="1"/>
      <c r="O5" s="1"/>
    </row>
    <row r="6" spans="1:15" x14ac:dyDescent="0.25">
      <c r="A6" s="128"/>
      <c r="B6" s="207"/>
      <c r="C6" s="201" t="s">
        <v>8</v>
      </c>
      <c r="D6" s="202"/>
      <c r="E6" s="203"/>
      <c r="F6" s="212" t="s">
        <v>7</v>
      </c>
      <c r="G6" s="213"/>
      <c r="H6" s="204" t="s">
        <v>13</v>
      </c>
      <c r="I6" s="204" t="s">
        <v>14</v>
      </c>
      <c r="J6" s="201" t="s">
        <v>10</v>
      </c>
      <c r="K6" s="202"/>
      <c r="L6" s="203"/>
      <c r="M6" s="1"/>
      <c r="N6" s="1"/>
      <c r="O6" s="1"/>
    </row>
    <row r="7" spans="1:15" x14ac:dyDescent="0.25">
      <c r="A7" s="128"/>
      <c r="B7" s="207"/>
      <c r="C7" s="205" t="s">
        <v>4</v>
      </c>
      <c r="D7" s="204" t="s">
        <v>16</v>
      </c>
      <c r="E7" s="205" t="s">
        <v>15</v>
      </c>
      <c r="F7" s="245" t="s">
        <v>5</v>
      </c>
      <c r="G7" s="245" t="s">
        <v>6</v>
      </c>
      <c r="H7" s="87"/>
      <c r="I7" s="87"/>
      <c r="J7" s="205" t="s">
        <v>11</v>
      </c>
      <c r="K7" s="201" t="s">
        <v>267</v>
      </c>
      <c r="L7" s="203"/>
      <c r="M7" s="1"/>
      <c r="N7" s="1"/>
      <c r="O7" s="1"/>
    </row>
    <row r="8" spans="1:15" ht="60" customHeight="1" x14ac:dyDescent="0.25">
      <c r="A8" s="129"/>
      <c r="B8" s="208"/>
      <c r="C8" s="127"/>
      <c r="D8" s="129"/>
      <c r="E8" s="127"/>
      <c r="F8" s="246"/>
      <c r="G8" s="246"/>
      <c r="H8" s="127"/>
      <c r="I8" s="127"/>
      <c r="J8" s="127"/>
      <c r="K8" s="20" t="s">
        <v>12</v>
      </c>
      <c r="L8" s="20" t="s">
        <v>6</v>
      </c>
      <c r="M8" s="1"/>
      <c r="N8" s="1"/>
      <c r="O8" s="1"/>
    </row>
    <row r="9" spans="1:15" x14ac:dyDescent="0.25">
      <c r="A9" s="2">
        <v>1</v>
      </c>
      <c r="B9" s="7">
        <v>2</v>
      </c>
      <c r="C9" s="2">
        <v>3</v>
      </c>
      <c r="D9" s="2">
        <v>4</v>
      </c>
      <c r="E9" s="2">
        <v>5</v>
      </c>
      <c r="F9" s="7">
        <v>6</v>
      </c>
      <c r="G9" s="7">
        <v>7</v>
      </c>
      <c r="H9" s="2">
        <v>8</v>
      </c>
      <c r="I9" s="2">
        <v>9</v>
      </c>
      <c r="J9" s="2">
        <v>10</v>
      </c>
      <c r="K9" s="2">
        <v>11</v>
      </c>
      <c r="L9" s="2">
        <v>12</v>
      </c>
      <c r="M9" s="1"/>
      <c r="N9" s="1"/>
      <c r="O9" s="1"/>
    </row>
    <row r="10" spans="1:15" ht="35.450000000000003" customHeight="1" x14ac:dyDescent="0.25">
      <c r="A10" s="230" t="s">
        <v>209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2"/>
      <c r="M10" s="1"/>
      <c r="N10" s="1"/>
      <c r="O10" s="1"/>
    </row>
    <row r="11" spans="1:15" ht="23.25" customHeight="1" x14ac:dyDescent="0.25">
      <c r="A11" s="230" t="s">
        <v>210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2"/>
      <c r="M11" s="1"/>
      <c r="N11" s="1"/>
      <c r="O11" s="1"/>
    </row>
    <row r="12" spans="1:15" ht="23.25" customHeight="1" x14ac:dyDescent="0.25">
      <c r="A12" s="233" t="s">
        <v>44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5"/>
      <c r="M12" s="1"/>
      <c r="N12" s="1"/>
      <c r="O12" s="1"/>
    </row>
    <row r="13" spans="1:15" ht="17.25" customHeight="1" x14ac:dyDescent="0.25">
      <c r="A13" s="218" t="s">
        <v>28</v>
      </c>
      <c r="B13" s="221" t="s">
        <v>46</v>
      </c>
      <c r="C13" s="222"/>
      <c r="D13" s="223"/>
      <c r="E13" s="16" t="s">
        <v>17</v>
      </c>
      <c r="F13" s="8">
        <f t="shared" ref="F13:G15" si="0">F18</f>
        <v>3563540.0500000003</v>
      </c>
      <c r="G13" s="8">
        <f t="shared" si="0"/>
        <v>3563540.0500000003</v>
      </c>
      <c r="H13" s="177" t="s">
        <v>22</v>
      </c>
      <c r="I13" s="177" t="s">
        <v>22</v>
      </c>
      <c r="J13" s="177" t="s">
        <v>22</v>
      </c>
      <c r="K13" s="177" t="s">
        <v>22</v>
      </c>
      <c r="L13" s="177" t="s">
        <v>22</v>
      </c>
      <c r="M13" s="1"/>
      <c r="N13" s="1"/>
      <c r="O13" s="1"/>
    </row>
    <row r="14" spans="1:15" ht="33.75" x14ac:dyDescent="0.25">
      <c r="A14" s="219"/>
      <c r="B14" s="224"/>
      <c r="C14" s="225"/>
      <c r="D14" s="226"/>
      <c r="E14" s="17" t="s">
        <v>18</v>
      </c>
      <c r="F14" s="8">
        <f t="shared" si="0"/>
        <v>260492.89</v>
      </c>
      <c r="G14" s="8">
        <f t="shared" si="0"/>
        <v>260492.89</v>
      </c>
      <c r="H14" s="178"/>
      <c r="I14" s="178"/>
      <c r="J14" s="178"/>
      <c r="K14" s="178"/>
      <c r="L14" s="178"/>
      <c r="M14" s="1"/>
      <c r="N14" s="1"/>
      <c r="O14" s="1"/>
    </row>
    <row r="15" spans="1:15" ht="22.5" x14ac:dyDescent="0.25">
      <c r="A15" s="219"/>
      <c r="B15" s="224"/>
      <c r="C15" s="225"/>
      <c r="D15" s="226"/>
      <c r="E15" s="17" t="s">
        <v>19</v>
      </c>
      <c r="F15" s="8">
        <f t="shared" si="0"/>
        <v>3303047.16</v>
      </c>
      <c r="G15" s="8">
        <f t="shared" si="0"/>
        <v>3303047.16</v>
      </c>
      <c r="H15" s="178"/>
      <c r="I15" s="178"/>
      <c r="J15" s="178"/>
      <c r="K15" s="178"/>
      <c r="L15" s="178"/>
      <c r="M15" s="1"/>
      <c r="N15" s="1"/>
      <c r="O15" s="1"/>
    </row>
    <row r="16" spans="1:15" ht="20.45" customHeight="1" x14ac:dyDescent="0.25">
      <c r="A16" s="219"/>
      <c r="B16" s="224"/>
      <c r="C16" s="225"/>
      <c r="D16" s="226"/>
      <c r="E16" s="17" t="s">
        <v>124</v>
      </c>
      <c r="F16" s="8">
        <v>0</v>
      </c>
      <c r="G16" s="8">
        <v>0</v>
      </c>
      <c r="H16" s="178"/>
      <c r="I16" s="178"/>
      <c r="J16" s="178"/>
      <c r="K16" s="178"/>
      <c r="L16" s="178"/>
      <c r="M16" s="1"/>
      <c r="N16" s="1"/>
      <c r="O16" s="1"/>
    </row>
    <row r="17" spans="1:15" ht="22.5" x14ac:dyDescent="0.25">
      <c r="A17" s="220"/>
      <c r="B17" s="227"/>
      <c r="C17" s="228"/>
      <c r="D17" s="229"/>
      <c r="E17" s="17" t="s">
        <v>20</v>
      </c>
      <c r="F17" s="8">
        <v>0</v>
      </c>
      <c r="G17" s="8">
        <v>0</v>
      </c>
      <c r="H17" s="179"/>
      <c r="I17" s="179"/>
      <c r="J17" s="179"/>
      <c r="K17" s="179"/>
      <c r="L17" s="179"/>
      <c r="M17" s="1"/>
      <c r="N17" s="1"/>
      <c r="O17" s="1"/>
    </row>
    <row r="18" spans="1:15" x14ac:dyDescent="0.25">
      <c r="A18" s="42" t="s">
        <v>29</v>
      </c>
      <c r="B18" s="189" t="s">
        <v>47</v>
      </c>
      <c r="C18" s="215" t="s">
        <v>80</v>
      </c>
      <c r="D18" s="215" t="s">
        <v>22</v>
      </c>
      <c r="E18" s="16" t="s">
        <v>17</v>
      </c>
      <c r="F18" s="8">
        <f>SUM(F19:F20)</f>
        <v>3563540.0500000003</v>
      </c>
      <c r="G18" s="8">
        <f>SUM(G19:G20)</f>
        <v>3563540.0500000003</v>
      </c>
      <c r="H18" s="177" t="s">
        <v>22</v>
      </c>
      <c r="I18" s="177" t="s">
        <v>22</v>
      </c>
      <c r="J18" s="177" t="s">
        <v>22</v>
      </c>
      <c r="K18" s="177" t="s">
        <v>22</v>
      </c>
      <c r="L18" s="177" t="s">
        <v>22</v>
      </c>
      <c r="M18" s="1"/>
      <c r="N18" s="1"/>
      <c r="O18" s="1"/>
    </row>
    <row r="19" spans="1:15" ht="33.75" x14ac:dyDescent="0.25">
      <c r="A19" s="43"/>
      <c r="B19" s="190"/>
      <c r="C19" s="216"/>
      <c r="D19" s="216"/>
      <c r="E19" s="17" t="s">
        <v>18</v>
      </c>
      <c r="F19" s="8">
        <f>F24+F29+F34+F39+F44+F49+F54</f>
        <v>260492.89</v>
      </c>
      <c r="G19" s="8">
        <f>G24+G29+G34+G39+G44+G49+G54</f>
        <v>260492.89</v>
      </c>
      <c r="H19" s="178"/>
      <c r="I19" s="178"/>
      <c r="J19" s="178"/>
      <c r="K19" s="178"/>
      <c r="L19" s="178"/>
      <c r="M19" s="1"/>
      <c r="N19" s="1"/>
      <c r="O19" s="1"/>
    </row>
    <row r="20" spans="1:15" ht="22.5" x14ac:dyDescent="0.25">
      <c r="A20" s="43"/>
      <c r="B20" s="190"/>
      <c r="C20" s="216"/>
      <c r="D20" s="216"/>
      <c r="E20" s="17" t="s">
        <v>19</v>
      </c>
      <c r="F20" s="8">
        <f>F25+F30+F50+F55</f>
        <v>3303047.16</v>
      </c>
      <c r="G20" s="8">
        <f>G25+G30+G50+G55</f>
        <v>3303047.16</v>
      </c>
      <c r="H20" s="178"/>
      <c r="I20" s="178"/>
      <c r="J20" s="178"/>
      <c r="K20" s="178"/>
      <c r="L20" s="178"/>
      <c r="M20" s="1"/>
      <c r="N20" s="1"/>
      <c r="O20" s="1"/>
    </row>
    <row r="21" spans="1:15" ht="25.9" customHeight="1" x14ac:dyDescent="0.25">
      <c r="A21" s="43"/>
      <c r="B21" s="190"/>
      <c r="C21" s="216"/>
      <c r="D21" s="216"/>
      <c r="E21" s="17" t="s">
        <v>124</v>
      </c>
      <c r="F21" s="8">
        <v>0</v>
      </c>
      <c r="G21" s="8">
        <v>0</v>
      </c>
      <c r="H21" s="178"/>
      <c r="I21" s="178"/>
      <c r="J21" s="178"/>
      <c r="K21" s="178"/>
      <c r="L21" s="178"/>
      <c r="M21" s="1"/>
      <c r="N21" s="1"/>
      <c r="O21" s="1"/>
    </row>
    <row r="22" spans="1:15" ht="22.5" x14ac:dyDescent="0.25">
      <c r="A22" s="44"/>
      <c r="B22" s="191"/>
      <c r="C22" s="217"/>
      <c r="D22" s="217"/>
      <c r="E22" s="17" t="s">
        <v>20</v>
      </c>
      <c r="F22" s="8">
        <v>0</v>
      </c>
      <c r="G22" s="8">
        <v>0</v>
      </c>
      <c r="H22" s="179"/>
      <c r="I22" s="179"/>
      <c r="J22" s="179"/>
      <c r="K22" s="179"/>
      <c r="L22" s="179"/>
      <c r="M22" s="1"/>
      <c r="N22" s="1"/>
      <c r="O22" s="1"/>
    </row>
    <row r="23" spans="1:15" x14ac:dyDescent="0.25">
      <c r="A23" s="101" t="s">
        <v>30</v>
      </c>
      <c r="B23" s="198" t="s">
        <v>157</v>
      </c>
      <c r="C23" s="155">
        <v>505</v>
      </c>
      <c r="D23" s="195" t="s">
        <v>224</v>
      </c>
      <c r="E23" s="16" t="s">
        <v>17</v>
      </c>
      <c r="F23" s="8">
        <v>19530</v>
      </c>
      <c r="G23" s="8">
        <v>19530</v>
      </c>
      <c r="H23" s="180" t="s">
        <v>133</v>
      </c>
      <c r="I23" s="168" t="s">
        <v>134</v>
      </c>
      <c r="J23" s="171">
        <v>35</v>
      </c>
      <c r="K23" s="171">
        <v>36.799999999999997</v>
      </c>
      <c r="L23" s="171">
        <v>35</v>
      </c>
      <c r="M23" s="1"/>
      <c r="N23" s="1"/>
      <c r="O23" s="1"/>
    </row>
    <row r="24" spans="1:15" ht="33.75" x14ac:dyDescent="0.25">
      <c r="A24" s="102"/>
      <c r="B24" s="199"/>
      <c r="C24" s="156"/>
      <c r="D24" s="196"/>
      <c r="E24" s="17" t="s">
        <v>18</v>
      </c>
      <c r="F24" s="8">
        <v>195.3</v>
      </c>
      <c r="G24" s="8">
        <v>195.3</v>
      </c>
      <c r="H24" s="181"/>
      <c r="I24" s="169"/>
      <c r="J24" s="172"/>
      <c r="K24" s="172"/>
      <c r="L24" s="172"/>
      <c r="M24" s="1"/>
      <c r="N24" s="1"/>
      <c r="O24" s="1"/>
    </row>
    <row r="25" spans="1:15" ht="22.5" x14ac:dyDescent="0.25">
      <c r="A25" s="102"/>
      <c r="B25" s="199"/>
      <c r="C25" s="156"/>
      <c r="D25" s="196"/>
      <c r="E25" s="17" t="s">
        <v>19</v>
      </c>
      <c r="F25" s="8">
        <v>19334.7</v>
      </c>
      <c r="G25" s="8">
        <v>19334.7</v>
      </c>
      <c r="H25" s="181"/>
      <c r="I25" s="169"/>
      <c r="J25" s="172"/>
      <c r="K25" s="172"/>
      <c r="L25" s="172"/>
      <c r="M25" s="1"/>
      <c r="N25" s="1"/>
      <c r="O25" s="1"/>
    </row>
    <row r="26" spans="1:15" ht="33.75" x14ac:dyDescent="0.25">
      <c r="A26" s="102"/>
      <c r="B26" s="199"/>
      <c r="C26" s="156"/>
      <c r="D26" s="196"/>
      <c r="E26" s="17" t="s">
        <v>124</v>
      </c>
      <c r="F26" s="8">
        <v>0</v>
      </c>
      <c r="G26" s="8">
        <v>0</v>
      </c>
      <c r="H26" s="181"/>
      <c r="I26" s="169"/>
      <c r="J26" s="172"/>
      <c r="K26" s="172"/>
      <c r="L26" s="172"/>
      <c r="M26" s="1"/>
      <c r="N26" s="1"/>
      <c r="O26" s="1"/>
    </row>
    <row r="27" spans="1:15" ht="22.5" x14ac:dyDescent="0.25">
      <c r="A27" s="103"/>
      <c r="B27" s="200"/>
      <c r="C27" s="157"/>
      <c r="D27" s="197"/>
      <c r="E27" s="17" t="s">
        <v>20</v>
      </c>
      <c r="F27" s="8">
        <v>0</v>
      </c>
      <c r="G27" s="8">
        <v>0</v>
      </c>
      <c r="H27" s="182"/>
      <c r="I27" s="170"/>
      <c r="J27" s="173"/>
      <c r="K27" s="173"/>
      <c r="L27" s="173"/>
      <c r="M27" s="1"/>
      <c r="N27" s="1"/>
      <c r="O27" s="1"/>
    </row>
    <row r="28" spans="1:15" x14ac:dyDescent="0.25">
      <c r="A28" s="101" t="s">
        <v>31</v>
      </c>
      <c r="B28" s="189" t="s">
        <v>262</v>
      </c>
      <c r="C28" s="192" t="s">
        <v>80</v>
      </c>
      <c r="D28" s="195" t="s">
        <v>107</v>
      </c>
      <c r="E28" s="16" t="s">
        <v>17</v>
      </c>
      <c r="F28" s="31">
        <v>2529758.79</v>
      </c>
      <c r="G28" s="31">
        <v>2529758.79</v>
      </c>
      <c r="H28" s="180" t="s">
        <v>133</v>
      </c>
      <c r="I28" s="168" t="s">
        <v>134</v>
      </c>
      <c r="J28" s="171">
        <v>35</v>
      </c>
      <c r="K28" s="171">
        <v>36.799999999999997</v>
      </c>
      <c r="L28" s="171">
        <v>35</v>
      </c>
      <c r="M28" s="1"/>
      <c r="N28" s="1"/>
      <c r="O28" s="1"/>
    </row>
    <row r="29" spans="1:15" ht="33.75" x14ac:dyDescent="0.25">
      <c r="A29" s="102"/>
      <c r="B29" s="190"/>
      <c r="C29" s="193"/>
      <c r="D29" s="196"/>
      <c r="E29" s="17" t="s">
        <v>18</v>
      </c>
      <c r="F29" s="31">
        <v>25297.59</v>
      </c>
      <c r="G29" s="31">
        <v>25297.59</v>
      </c>
      <c r="H29" s="181"/>
      <c r="I29" s="169"/>
      <c r="J29" s="172"/>
      <c r="K29" s="172"/>
      <c r="L29" s="172"/>
      <c r="M29" s="1"/>
      <c r="N29" s="1"/>
      <c r="O29" s="1"/>
    </row>
    <row r="30" spans="1:15" ht="22.5" x14ac:dyDescent="0.25">
      <c r="A30" s="102"/>
      <c r="B30" s="190"/>
      <c r="C30" s="193"/>
      <c r="D30" s="196"/>
      <c r="E30" s="17" t="s">
        <v>19</v>
      </c>
      <c r="F30" s="31">
        <v>2504461.2000000002</v>
      </c>
      <c r="G30" s="31">
        <v>2504461.2000000002</v>
      </c>
      <c r="H30" s="181"/>
      <c r="I30" s="169"/>
      <c r="J30" s="172"/>
      <c r="K30" s="172"/>
      <c r="L30" s="172"/>
      <c r="M30" s="1"/>
      <c r="N30" s="1"/>
      <c r="O30" s="1"/>
    </row>
    <row r="31" spans="1:15" ht="24" customHeight="1" x14ac:dyDescent="0.25">
      <c r="A31" s="102"/>
      <c r="B31" s="190"/>
      <c r="C31" s="193"/>
      <c r="D31" s="196"/>
      <c r="E31" s="17" t="s">
        <v>124</v>
      </c>
      <c r="F31" s="8">
        <v>0</v>
      </c>
      <c r="G31" s="8">
        <v>0</v>
      </c>
      <c r="H31" s="181"/>
      <c r="I31" s="169"/>
      <c r="J31" s="172"/>
      <c r="K31" s="172"/>
      <c r="L31" s="172"/>
      <c r="M31" s="1"/>
      <c r="N31" s="1"/>
      <c r="O31" s="1"/>
    </row>
    <row r="32" spans="1:15" ht="12" customHeight="1" x14ac:dyDescent="0.25">
      <c r="A32" s="103"/>
      <c r="B32" s="191"/>
      <c r="C32" s="194"/>
      <c r="D32" s="197"/>
      <c r="E32" s="17" t="s">
        <v>121</v>
      </c>
      <c r="F32" s="8">
        <v>0</v>
      </c>
      <c r="G32" s="8">
        <v>0</v>
      </c>
      <c r="H32" s="182"/>
      <c r="I32" s="170"/>
      <c r="J32" s="173"/>
      <c r="K32" s="173"/>
      <c r="L32" s="173"/>
      <c r="M32" s="1"/>
      <c r="N32" s="1"/>
      <c r="O32" s="1"/>
    </row>
    <row r="33" spans="1:15" ht="12" customHeight="1" x14ac:dyDescent="0.25">
      <c r="A33" s="101" t="s">
        <v>153</v>
      </c>
      <c r="B33" s="189" t="s">
        <v>245</v>
      </c>
      <c r="C33" s="192" t="s">
        <v>80</v>
      </c>
      <c r="D33" s="195"/>
      <c r="E33" s="16" t="s">
        <v>17</v>
      </c>
      <c r="F33" s="31">
        <f>F34+F35</f>
        <v>10000</v>
      </c>
      <c r="G33" s="31">
        <f>G34+G35</f>
        <v>10000</v>
      </c>
      <c r="H33" s="180" t="s">
        <v>133</v>
      </c>
      <c r="I33" s="168" t="s">
        <v>134</v>
      </c>
      <c r="J33" s="171">
        <v>35</v>
      </c>
      <c r="K33" s="171">
        <v>36.799999999999997</v>
      </c>
      <c r="L33" s="171">
        <v>35</v>
      </c>
      <c r="M33" s="1"/>
      <c r="N33" s="1"/>
      <c r="O33" s="1"/>
    </row>
    <row r="34" spans="1:15" ht="22.5" customHeight="1" x14ac:dyDescent="0.25">
      <c r="A34" s="102"/>
      <c r="B34" s="190"/>
      <c r="C34" s="193"/>
      <c r="D34" s="196"/>
      <c r="E34" s="17" t="s">
        <v>18</v>
      </c>
      <c r="F34" s="31">
        <v>10000</v>
      </c>
      <c r="G34" s="31">
        <v>10000</v>
      </c>
      <c r="H34" s="181"/>
      <c r="I34" s="169"/>
      <c r="J34" s="172"/>
      <c r="K34" s="172"/>
      <c r="L34" s="172"/>
      <c r="M34" s="1"/>
      <c r="N34" s="1"/>
      <c r="O34" s="1"/>
    </row>
    <row r="35" spans="1:15" ht="12" customHeight="1" x14ac:dyDescent="0.25">
      <c r="A35" s="102"/>
      <c r="B35" s="190"/>
      <c r="C35" s="193"/>
      <c r="D35" s="196"/>
      <c r="E35" s="17" t="s">
        <v>19</v>
      </c>
      <c r="F35" s="31">
        <v>0</v>
      </c>
      <c r="G35" s="31">
        <v>0</v>
      </c>
      <c r="H35" s="181"/>
      <c r="I35" s="169"/>
      <c r="J35" s="172"/>
      <c r="K35" s="172"/>
      <c r="L35" s="172"/>
      <c r="M35" s="1"/>
      <c r="N35" s="1"/>
      <c r="O35" s="1"/>
    </row>
    <row r="36" spans="1:15" ht="12" customHeight="1" x14ac:dyDescent="0.25">
      <c r="A36" s="102"/>
      <c r="B36" s="190"/>
      <c r="C36" s="193"/>
      <c r="D36" s="196"/>
      <c r="E36" s="17" t="s">
        <v>124</v>
      </c>
      <c r="F36" s="8">
        <v>0</v>
      </c>
      <c r="G36" s="8">
        <v>0</v>
      </c>
      <c r="H36" s="181"/>
      <c r="I36" s="169"/>
      <c r="J36" s="172"/>
      <c r="K36" s="172"/>
      <c r="L36" s="172"/>
      <c r="M36" s="1"/>
      <c r="N36" s="1"/>
      <c r="O36" s="1"/>
    </row>
    <row r="37" spans="1:15" ht="12" customHeight="1" x14ac:dyDescent="0.25">
      <c r="A37" s="103"/>
      <c r="B37" s="191"/>
      <c r="C37" s="194"/>
      <c r="D37" s="197"/>
      <c r="E37" s="17" t="s">
        <v>121</v>
      </c>
      <c r="F37" s="8">
        <v>0</v>
      </c>
      <c r="G37" s="8">
        <v>0</v>
      </c>
      <c r="H37" s="182"/>
      <c r="I37" s="170"/>
      <c r="J37" s="173"/>
      <c r="K37" s="173"/>
      <c r="L37" s="173"/>
      <c r="M37" s="1"/>
      <c r="N37" s="1"/>
      <c r="O37" s="1"/>
    </row>
    <row r="38" spans="1:15" ht="12" customHeight="1" x14ac:dyDescent="0.25">
      <c r="A38" s="101" t="s">
        <v>246</v>
      </c>
      <c r="B38" s="189" t="s">
        <v>248</v>
      </c>
      <c r="C38" s="192" t="s">
        <v>80</v>
      </c>
      <c r="D38" s="195"/>
      <c r="E38" s="16" t="s">
        <v>17</v>
      </c>
      <c r="F38" s="31">
        <f>F39+F40</f>
        <v>210000</v>
      </c>
      <c r="G38" s="31">
        <f>G39+G40</f>
        <v>210000</v>
      </c>
      <c r="H38" s="180" t="s">
        <v>133</v>
      </c>
      <c r="I38" s="168" t="s">
        <v>134</v>
      </c>
      <c r="J38" s="171">
        <v>35</v>
      </c>
      <c r="K38" s="171">
        <v>36.799999999999997</v>
      </c>
      <c r="L38" s="171">
        <v>35</v>
      </c>
      <c r="M38" s="1"/>
      <c r="N38" s="1"/>
      <c r="O38" s="1"/>
    </row>
    <row r="39" spans="1:15" ht="27" customHeight="1" x14ac:dyDescent="0.25">
      <c r="A39" s="102"/>
      <c r="B39" s="190"/>
      <c r="C39" s="193"/>
      <c r="D39" s="196"/>
      <c r="E39" s="17" t="s">
        <v>18</v>
      </c>
      <c r="F39" s="31">
        <v>210000</v>
      </c>
      <c r="G39" s="31">
        <v>210000</v>
      </c>
      <c r="H39" s="181"/>
      <c r="I39" s="169"/>
      <c r="J39" s="172"/>
      <c r="K39" s="172"/>
      <c r="L39" s="172"/>
      <c r="M39" s="1"/>
      <c r="N39" s="1"/>
      <c r="O39" s="1"/>
    </row>
    <row r="40" spans="1:15" ht="12" customHeight="1" x14ac:dyDescent="0.25">
      <c r="A40" s="102"/>
      <c r="B40" s="190"/>
      <c r="C40" s="193"/>
      <c r="D40" s="196"/>
      <c r="E40" s="17" t="s">
        <v>19</v>
      </c>
      <c r="F40" s="31">
        <v>0</v>
      </c>
      <c r="G40" s="31">
        <v>0</v>
      </c>
      <c r="H40" s="181"/>
      <c r="I40" s="169"/>
      <c r="J40" s="172"/>
      <c r="K40" s="172"/>
      <c r="L40" s="172"/>
      <c r="M40" s="1"/>
      <c r="N40" s="1"/>
      <c r="O40" s="1"/>
    </row>
    <row r="41" spans="1:15" ht="12" customHeight="1" x14ac:dyDescent="0.25">
      <c r="A41" s="102"/>
      <c r="B41" s="190"/>
      <c r="C41" s="193"/>
      <c r="D41" s="196"/>
      <c r="E41" s="17" t="s">
        <v>124</v>
      </c>
      <c r="F41" s="8">
        <v>0</v>
      </c>
      <c r="G41" s="8">
        <v>0</v>
      </c>
      <c r="H41" s="181"/>
      <c r="I41" s="169"/>
      <c r="J41" s="172"/>
      <c r="K41" s="172"/>
      <c r="L41" s="172"/>
      <c r="M41" s="1"/>
      <c r="N41" s="1"/>
      <c r="O41" s="1"/>
    </row>
    <row r="42" spans="1:15" ht="12" customHeight="1" x14ac:dyDescent="0.25">
      <c r="A42" s="103"/>
      <c r="B42" s="191"/>
      <c r="C42" s="194"/>
      <c r="D42" s="197"/>
      <c r="E42" s="17" t="s">
        <v>121</v>
      </c>
      <c r="F42" s="8">
        <v>0</v>
      </c>
      <c r="G42" s="8">
        <v>0</v>
      </c>
      <c r="H42" s="182"/>
      <c r="I42" s="170"/>
      <c r="J42" s="173"/>
      <c r="K42" s="173"/>
      <c r="L42" s="173"/>
      <c r="M42" s="1"/>
      <c r="N42" s="1"/>
      <c r="O42" s="1"/>
    </row>
    <row r="43" spans="1:15" ht="12" customHeight="1" x14ac:dyDescent="0.25">
      <c r="A43" s="101" t="s">
        <v>247</v>
      </c>
      <c r="B43" s="189" t="s">
        <v>249</v>
      </c>
      <c r="C43" s="192" t="s">
        <v>80</v>
      </c>
      <c r="D43" s="195"/>
      <c r="E43" s="16" t="s">
        <v>17</v>
      </c>
      <c r="F43" s="31">
        <f>F44+F45</f>
        <v>10000</v>
      </c>
      <c r="G43" s="31">
        <f>G44+G45</f>
        <v>10000</v>
      </c>
      <c r="H43" s="180" t="s">
        <v>133</v>
      </c>
      <c r="I43" s="168" t="s">
        <v>134</v>
      </c>
      <c r="J43" s="171">
        <v>35</v>
      </c>
      <c r="K43" s="171">
        <v>36.799999999999997</v>
      </c>
      <c r="L43" s="171">
        <v>35</v>
      </c>
      <c r="M43" s="1"/>
      <c r="N43" s="1"/>
      <c r="O43" s="1"/>
    </row>
    <row r="44" spans="1:15" ht="24" customHeight="1" x14ac:dyDescent="0.25">
      <c r="A44" s="102"/>
      <c r="B44" s="190"/>
      <c r="C44" s="193"/>
      <c r="D44" s="196"/>
      <c r="E44" s="17" t="s">
        <v>18</v>
      </c>
      <c r="F44" s="31">
        <v>10000</v>
      </c>
      <c r="G44" s="31">
        <v>10000</v>
      </c>
      <c r="H44" s="181"/>
      <c r="I44" s="169"/>
      <c r="J44" s="172"/>
      <c r="K44" s="172"/>
      <c r="L44" s="172"/>
      <c r="M44" s="1"/>
      <c r="N44" s="1"/>
      <c r="O44" s="1"/>
    </row>
    <row r="45" spans="1:15" ht="12" customHeight="1" x14ac:dyDescent="0.25">
      <c r="A45" s="102"/>
      <c r="B45" s="190"/>
      <c r="C45" s="193"/>
      <c r="D45" s="196"/>
      <c r="E45" s="17" t="s">
        <v>19</v>
      </c>
      <c r="F45" s="31">
        <v>0</v>
      </c>
      <c r="G45" s="31">
        <v>0</v>
      </c>
      <c r="H45" s="181"/>
      <c r="I45" s="169"/>
      <c r="J45" s="172"/>
      <c r="K45" s="172"/>
      <c r="L45" s="172"/>
      <c r="M45" s="1"/>
      <c r="N45" s="1"/>
      <c r="O45" s="1"/>
    </row>
    <row r="46" spans="1:15" ht="12" customHeight="1" x14ac:dyDescent="0.25">
      <c r="A46" s="102"/>
      <c r="B46" s="190"/>
      <c r="C46" s="193"/>
      <c r="D46" s="196"/>
      <c r="E46" s="17" t="s">
        <v>124</v>
      </c>
      <c r="F46" s="8">
        <v>0</v>
      </c>
      <c r="G46" s="8">
        <v>0</v>
      </c>
      <c r="H46" s="181"/>
      <c r="I46" s="169"/>
      <c r="J46" s="172"/>
      <c r="K46" s="172"/>
      <c r="L46" s="172"/>
      <c r="M46" s="1"/>
      <c r="N46" s="1"/>
      <c r="O46" s="1"/>
    </row>
    <row r="47" spans="1:15" ht="12" customHeight="1" x14ac:dyDescent="0.25">
      <c r="A47" s="103"/>
      <c r="B47" s="191"/>
      <c r="C47" s="194"/>
      <c r="D47" s="197"/>
      <c r="E47" s="17" t="s">
        <v>121</v>
      </c>
      <c r="F47" s="8">
        <v>0</v>
      </c>
      <c r="G47" s="8">
        <v>0</v>
      </c>
      <c r="H47" s="182"/>
      <c r="I47" s="170"/>
      <c r="J47" s="173"/>
      <c r="K47" s="173"/>
      <c r="L47" s="173"/>
      <c r="M47" s="1"/>
      <c r="N47" s="1"/>
      <c r="O47" s="1"/>
    </row>
    <row r="48" spans="1:15" x14ac:dyDescent="0.25">
      <c r="A48" s="101" t="s">
        <v>48</v>
      </c>
      <c r="B48" s="239" t="s">
        <v>158</v>
      </c>
      <c r="C48" s="101" t="s">
        <v>80</v>
      </c>
      <c r="D48" s="236" t="s">
        <v>108</v>
      </c>
      <c r="E48" s="4" t="s">
        <v>17</v>
      </c>
      <c r="F48" s="9">
        <v>5000</v>
      </c>
      <c r="G48" s="9">
        <v>5000</v>
      </c>
      <c r="H48" s="180" t="s">
        <v>133</v>
      </c>
      <c r="I48" s="168" t="s">
        <v>134</v>
      </c>
      <c r="J48" s="171">
        <v>35</v>
      </c>
      <c r="K48" s="171">
        <v>36.799999999999997</v>
      </c>
      <c r="L48" s="171">
        <v>35</v>
      </c>
      <c r="M48" s="1"/>
      <c r="N48" s="1"/>
      <c r="O48" s="1"/>
    </row>
    <row r="49" spans="1:15" ht="33.75" x14ac:dyDescent="0.25">
      <c r="A49" s="102"/>
      <c r="B49" s="240"/>
      <c r="C49" s="102"/>
      <c r="D49" s="237"/>
      <c r="E49" s="5" t="s">
        <v>18</v>
      </c>
      <c r="F49" s="9">
        <v>5000</v>
      </c>
      <c r="G49" s="9">
        <v>5000</v>
      </c>
      <c r="H49" s="181"/>
      <c r="I49" s="169"/>
      <c r="J49" s="172"/>
      <c r="K49" s="172"/>
      <c r="L49" s="172"/>
      <c r="M49" s="1"/>
      <c r="N49" s="1"/>
      <c r="O49" s="1"/>
    </row>
    <row r="50" spans="1:15" ht="22.5" x14ac:dyDescent="0.25">
      <c r="A50" s="102"/>
      <c r="B50" s="240"/>
      <c r="C50" s="102"/>
      <c r="D50" s="237"/>
      <c r="E50" s="5" t="s">
        <v>19</v>
      </c>
      <c r="F50" s="9">
        <v>0</v>
      </c>
      <c r="G50" s="9">
        <v>0</v>
      </c>
      <c r="H50" s="181"/>
      <c r="I50" s="169"/>
      <c r="J50" s="172"/>
      <c r="K50" s="172"/>
      <c r="L50" s="172"/>
      <c r="M50" s="1"/>
      <c r="N50" s="1"/>
      <c r="O50" s="1"/>
    </row>
    <row r="51" spans="1:15" ht="25.15" customHeight="1" x14ac:dyDescent="0.25">
      <c r="A51" s="102"/>
      <c r="B51" s="240"/>
      <c r="C51" s="102"/>
      <c r="D51" s="237"/>
      <c r="E51" s="5" t="s">
        <v>124</v>
      </c>
      <c r="F51" s="9">
        <v>0</v>
      </c>
      <c r="G51" s="9">
        <v>0</v>
      </c>
      <c r="H51" s="181"/>
      <c r="I51" s="169"/>
      <c r="J51" s="172"/>
      <c r="K51" s="172"/>
      <c r="L51" s="172"/>
      <c r="M51" s="1"/>
      <c r="N51" s="1"/>
      <c r="O51" s="1"/>
    </row>
    <row r="52" spans="1:15" ht="22.5" x14ac:dyDescent="0.25">
      <c r="A52" s="103"/>
      <c r="B52" s="241"/>
      <c r="C52" s="103"/>
      <c r="D52" s="238"/>
      <c r="E52" s="5" t="s">
        <v>20</v>
      </c>
      <c r="F52" s="9">
        <v>0</v>
      </c>
      <c r="G52" s="9">
        <v>0</v>
      </c>
      <c r="H52" s="182"/>
      <c r="I52" s="170"/>
      <c r="J52" s="173"/>
      <c r="K52" s="173"/>
      <c r="L52" s="173"/>
      <c r="M52" s="1"/>
      <c r="N52" s="1"/>
      <c r="O52" s="1"/>
    </row>
    <row r="53" spans="1:15" x14ac:dyDescent="0.25">
      <c r="A53" s="101" t="s">
        <v>49</v>
      </c>
      <c r="B53" s="239" t="s">
        <v>159</v>
      </c>
      <c r="C53" s="42" t="s">
        <v>80</v>
      </c>
      <c r="D53" s="242" t="s">
        <v>244</v>
      </c>
      <c r="E53" s="4" t="s">
        <v>17</v>
      </c>
      <c r="F53" s="9">
        <v>779251.26</v>
      </c>
      <c r="G53" s="9">
        <v>779251.26</v>
      </c>
      <c r="H53" s="180" t="s">
        <v>133</v>
      </c>
      <c r="I53" s="168" t="s">
        <v>134</v>
      </c>
      <c r="J53" s="168">
        <v>35</v>
      </c>
      <c r="K53" s="171">
        <v>36.799999999999997</v>
      </c>
      <c r="L53" s="171">
        <v>35</v>
      </c>
      <c r="M53" s="1"/>
      <c r="N53" s="1"/>
      <c r="O53" s="1"/>
    </row>
    <row r="54" spans="1:15" ht="12.75" customHeight="1" x14ac:dyDescent="0.25">
      <c r="A54" s="102"/>
      <c r="B54" s="240"/>
      <c r="C54" s="43"/>
      <c r="D54" s="243"/>
      <c r="E54" s="5" t="s">
        <v>18</v>
      </c>
      <c r="F54" s="9">
        <v>0</v>
      </c>
      <c r="G54" s="9">
        <v>0</v>
      </c>
      <c r="H54" s="181"/>
      <c r="I54" s="169"/>
      <c r="J54" s="169"/>
      <c r="K54" s="172"/>
      <c r="L54" s="172"/>
      <c r="M54" s="1"/>
      <c r="N54" s="1"/>
      <c r="O54" s="1"/>
    </row>
    <row r="55" spans="1:15" ht="22.5" x14ac:dyDescent="0.25">
      <c r="A55" s="102"/>
      <c r="B55" s="240"/>
      <c r="C55" s="43"/>
      <c r="D55" s="243"/>
      <c r="E55" s="5" t="s">
        <v>19</v>
      </c>
      <c r="F55" s="9">
        <v>779251.26</v>
      </c>
      <c r="G55" s="32">
        <v>779251.26</v>
      </c>
      <c r="H55" s="181"/>
      <c r="I55" s="169"/>
      <c r="J55" s="169"/>
      <c r="K55" s="172"/>
      <c r="L55" s="172"/>
      <c r="M55" s="1"/>
      <c r="N55" s="1"/>
      <c r="O55" s="1"/>
    </row>
    <row r="56" spans="1:15" ht="24.6" customHeight="1" x14ac:dyDescent="0.25">
      <c r="A56" s="102"/>
      <c r="B56" s="240"/>
      <c r="C56" s="43"/>
      <c r="D56" s="243"/>
      <c r="E56" s="5" t="s">
        <v>124</v>
      </c>
      <c r="F56" s="9">
        <v>0</v>
      </c>
      <c r="G56" s="9">
        <v>0</v>
      </c>
      <c r="H56" s="181"/>
      <c r="I56" s="169"/>
      <c r="J56" s="169"/>
      <c r="K56" s="172"/>
      <c r="L56" s="172"/>
      <c r="M56" s="1"/>
      <c r="N56" s="1"/>
      <c r="O56" s="1"/>
    </row>
    <row r="57" spans="1:15" ht="22.5" x14ac:dyDescent="0.25">
      <c r="A57" s="103"/>
      <c r="B57" s="241"/>
      <c r="C57" s="44"/>
      <c r="D57" s="244"/>
      <c r="E57" s="5" t="s">
        <v>20</v>
      </c>
      <c r="F57" s="9">
        <v>0</v>
      </c>
      <c r="G57" s="9">
        <v>0</v>
      </c>
      <c r="H57" s="182"/>
      <c r="I57" s="170"/>
      <c r="J57" s="170"/>
      <c r="K57" s="173"/>
      <c r="L57" s="173"/>
      <c r="M57" s="1"/>
      <c r="N57" s="1"/>
      <c r="O57" s="1"/>
    </row>
    <row r="58" spans="1:15" x14ac:dyDescent="0.25">
      <c r="A58" s="101" t="s">
        <v>33</v>
      </c>
      <c r="B58" s="247" t="s">
        <v>50</v>
      </c>
      <c r="C58" s="248"/>
      <c r="D58" s="249"/>
      <c r="E58" s="4" t="s">
        <v>17</v>
      </c>
      <c r="F58" s="9">
        <f>F63</f>
        <v>4839153.5599999996</v>
      </c>
      <c r="G58" s="9">
        <f>G63</f>
        <v>4839153.5599999996</v>
      </c>
      <c r="H58" s="177" t="s">
        <v>22</v>
      </c>
      <c r="I58" s="177" t="s">
        <v>22</v>
      </c>
      <c r="J58" s="177" t="s">
        <v>22</v>
      </c>
      <c r="K58" s="177" t="s">
        <v>22</v>
      </c>
      <c r="L58" s="177" t="s">
        <v>22</v>
      </c>
      <c r="M58" s="1"/>
      <c r="N58" s="1"/>
      <c r="O58" s="1"/>
    </row>
    <row r="59" spans="1:15" ht="33.75" x14ac:dyDescent="0.25">
      <c r="A59" s="102"/>
      <c r="B59" s="250"/>
      <c r="C59" s="251"/>
      <c r="D59" s="252"/>
      <c r="E59" s="5" t="s">
        <v>18</v>
      </c>
      <c r="F59" s="9">
        <f>F64</f>
        <v>4839153.5599999996</v>
      </c>
      <c r="G59" s="9">
        <f>G64</f>
        <v>4839153.5599999996</v>
      </c>
      <c r="H59" s="178"/>
      <c r="I59" s="178"/>
      <c r="J59" s="178"/>
      <c r="K59" s="178"/>
      <c r="L59" s="178"/>
      <c r="M59" s="1"/>
      <c r="N59" s="1"/>
      <c r="O59" s="1"/>
    </row>
    <row r="60" spans="1:15" ht="13.5" customHeight="1" x14ac:dyDescent="0.25">
      <c r="A60" s="102"/>
      <c r="B60" s="250"/>
      <c r="C60" s="251"/>
      <c r="D60" s="252"/>
      <c r="E60" s="5" t="s">
        <v>19</v>
      </c>
      <c r="F60" s="9">
        <v>0</v>
      </c>
      <c r="G60" s="9">
        <v>0</v>
      </c>
      <c r="H60" s="178"/>
      <c r="I60" s="178"/>
      <c r="J60" s="178"/>
      <c r="K60" s="178"/>
      <c r="L60" s="178"/>
      <c r="M60" s="1"/>
      <c r="N60" s="1"/>
      <c r="O60" s="1"/>
    </row>
    <row r="61" spans="1:15" ht="12" customHeight="1" x14ac:dyDescent="0.25">
      <c r="A61" s="102"/>
      <c r="B61" s="250"/>
      <c r="C61" s="251"/>
      <c r="D61" s="252"/>
      <c r="E61" s="5" t="s">
        <v>124</v>
      </c>
      <c r="F61" s="9">
        <v>0</v>
      </c>
      <c r="G61" s="9">
        <v>0</v>
      </c>
      <c r="H61" s="178"/>
      <c r="I61" s="178"/>
      <c r="J61" s="178"/>
      <c r="K61" s="178"/>
      <c r="L61" s="178"/>
      <c r="M61" s="1"/>
      <c r="N61" s="1"/>
      <c r="O61" s="1"/>
    </row>
    <row r="62" spans="1:15" ht="13.5" customHeight="1" x14ac:dyDescent="0.25">
      <c r="A62" s="103"/>
      <c r="B62" s="253"/>
      <c r="C62" s="254"/>
      <c r="D62" s="255"/>
      <c r="E62" s="5" t="s">
        <v>20</v>
      </c>
      <c r="F62" s="9">
        <v>0</v>
      </c>
      <c r="G62" s="9">
        <v>0</v>
      </c>
      <c r="H62" s="179"/>
      <c r="I62" s="179"/>
      <c r="J62" s="179"/>
      <c r="K62" s="179"/>
      <c r="L62" s="179"/>
      <c r="M62" s="1"/>
      <c r="N62" s="1"/>
      <c r="O62" s="1"/>
    </row>
    <row r="63" spans="1:15" x14ac:dyDescent="0.25">
      <c r="A63" s="101" t="s">
        <v>34</v>
      </c>
      <c r="B63" s="239" t="s">
        <v>96</v>
      </c>
      <c r="C63" s="101" t="s">
        <v>80</v>
      </c>
      <c r="D63" s="101" t="s">
        <v>22</v>
      </c>
      <c r="E63" s="4" t="s">
        <v>17</v>
      </c>
      <c r="F63" s="9">
        <f>F68</f>
        <v>4839153.5599999996</v>
      </c>
      <c r="G63" s="9">
        <f>G68</f>
        <v>4839153.5599999996</v>
      </c>
      <c r="H63" s="177" t="s">
        <v>22</v>
      </c>
      <c r="I63" s="177" t="s">
        <v>22</v>
      </c>
      <c r="J63" s="177" t="s">
        <v>22</v>
      </c>
      <c r="K63" s="177" t="s">
        <v>22</v>
      </c>
      <c r="L63" s="177" t="s">
        <v>22</v>
      </c>
      <c r="M63" s="1"/>
      <c r="N63" s="1"/>
      <c r="O63" s="1"/>
    </row>
    <row r="64" spans="1:15" ht="33.75" x14ac:dyDescent="0.25">
      <c r="A64" s="102"/>
      <c r="B64" s="240"/>
      <c r="C64" s="102"/>
      <c r="D64" s="102"/>
      <c r="E64" s="5" t="s">
        <v>18</v>
      </c>
      <c r="F64" s="9">
        <f>F69</f>
        <v>4839153.5599999996</v>
      </c>
      <c r="G64" s="9">
        <f>G69</f>
        <v>4839153.5599999996</v>
      </c>
      <c r="H64" s="178"/>
      <c r="I64" s="178"/>
      <c r="J64" s="178"/>
      <c r="K64" s="178"/>
      <c r="L64" s="178"/>
      <c r="M64" s="1"/>
      <c r="N64" s="1"/>
      <c r="O64" s="1"/>
    </row>
    <row r="65" spans="1:15" ht="14.25" customHeight="1" x14ac:dyDescent="0.25">
      <c r="A65" s="102"/>
      <c r="B65" s="240"/>
      <c r="C65" s="102"/>
      <c r="D65" s="102"/>
      <c r="E65" s="5" t="s">
        <v>19</v>
      </c>
      <c r="F65" s="9">
        <v>0</v>
      </c>
      <c r="G65" s="9">
        <v>0</v>
      </c>
      <c r="H65" s="178"/>
      <c r="I65" s="178"/>
      <c r="J65" s="178"/>
      <c r="K65" s="178"/>
      <c r="L65" s="178"/>
      <c r="M65" s="1"/>
      <c r="N65" s="1"/>
      <c r="O65" s="1"/>
    </row>
    <row r="66" spans="1:15" ht="12" customHeight="1" x14ac:dyDescent="0.25">
      <c r="A66" s="102"/>
      <c r="B66" s="240"/>
      <c r="C66" s="102"/>
      <c r="D66" s="102"/>
      <c r="E66" s="5" t="s">
        <v>124</v>
      </c>
      <c r="F66" s="9">
        <v>0</v>
      </c>
      <c r="G66" s="9">
        <v>0</v>
      </c>
      <c r="H66" s="178"/>
      <c r="I66" s="178"/>
      <c r="J66" s="178"/>
      <c r="K66" s="178"/>
      <c r="L66" s="178"/>
      <c r="M66" s="1"/>
      <c r="N66" s="1"/>
      <c r="O66" s="1"/>
    </row>
    <row r="67" spans="1:15" ht="13.5" customHeight="1" x14ac:dyDescent="0.25">
      <c r="A67" s="103"/>
      <c r="B67" s="241"/>
      <c r="C67" s="103"/>
      <c r="D67" s="103"/>
      <c r="E67" s="5" t="s">
        <v>20</v>
      </c>
      <c r="F67" s="9">
        <v>0</v>
      </c>
      <c r="G67" s="9">
        <v>0</v>
      </c>
      <c r="H67" s="179"/>
      <c r="I67" s="179"/>
      <c r="J67" s="179"/>
      <c r="K67" s="179"/>
      <c r="L67" s="179"/>
      <c r="M67" s="1"/>
      <c r="N67" s="1"/>
      <c r="O67" s="1"/>
    </row>
    <row r="68" spans="1:15" ht="15" customHeight="1" x14ac:dyDescent="0.25">
      <c r="A68" s="101" t="s">
        <v>35</v>
      </c>
      <c r="B68" s="239" t="s">
        <v>136</v>
      </c>
      <c r="C68" s="101" t="s">
        <v>80</v>
      </c>
      <c r="D68" s="236" t="s">
        <v>109</v>
      </c>
      <c r="E68" s="4" t="s">
        <v>17</v>
      </c>
      <c r="F68" s="31">
        <v>4839153.5599999996</v>
      </c>
      <c r="G68" s="31">
        <v>4839153.5599999996</v>
      </c>
      <c r="H68" s="256" t="s">
        <v>132</v>
      </c>
      <c r="I68" s="177" t="s">
        <v>43</v>
      </c>
      <c r="J68" s="279">
        <v>35754.699999999997</v>
      </c>
      <c r="K68" s="279">
        <v>25406</v>
      </c>
      <c r="L68" s="279">
        <v>35754.699999999997</v>
      </c>
      <c r="M68" s="1"/>
      <c r="N68" s="1"/>
      <c r="O68" s="1"/>
    </row>
    <row r="69" spans="1:15" ht="33.75" x14ac:dyDescent="0.25">
      <c r="A69" s="102"/>
      <c r="B69" s="240"/>
      <c r="C69" s="102"/>
      <c r="D69" s="237"/>
      <c r="E69" s="5" t="s">
        <v>18</v>
      </c>
      <c r="F69" s="31">
        <v>4839153.5599999996</v>
      </c>
      <c r="G69" s="31">
        <v>4839153.5599999996</v>
      </c>
      <c r="H69" s="257"/>
      <c r="I69" s="178"/>
      <c r="J69" s="280"/>
      <c r="K69" s="280"/>
      <c r="L69" s="280"/>
      <c r="M69" s="1"/>
      <c r="N69" s="1"/>
      <c r="O69" s="1"/>
    </row>
    <row r="70" spans="1:15" ht="12.75" customHeight="1" x14ac:dyDescent="0.25">
      <c r="A70" s="102"/>
      <c r="B70" s="240"/>
      <c r="C70" s="102"/>
      <c r="D70" s="237"/>
      <c r="E70" s="5" t="s">
        <v>19</v>
      </c>
      <c r="F70" s="9">
        <v>0</v>
      </c>
      <c r="G70" s="9">
        <v>0</v>
      </c>
      <c r="H70" s="257"/>
      <c r="I70" s="178"/>
      <c r="J70" s="280"/>
      <c r="K70" s="280"/>
      <c r="L70" s="280"/>
      <c r="M70" s="1"/>
      <c r="N70" s="1"/>
      <c r="O70" s="1"/>
    </row>
    <row r="71" spans="1:15" ht="12.75" customHeight="1" x14ac:dyDescent="0.25">
      <c r="A71" s="102"/>
      <c r="B71" s="240"/>
      <c r="C71" s="102"/>
      <c r="D71" s="237"/>
      <c r="E71" s="5" t="s">
        <v>124</v>
      </c>
      <c r="F71" s="9">
        <v>0</v>
      </c>
      <c r="G71" s="9">
        <v>0</v>
      </c>
      <c r="H71" s="257"/>
      <c r="I71" s="178"/>
      <c r="J71" s="280"/>
      <c r="K71" s="280"/>
      <c r="L71" s="280"/>
      <c r="M71" s="1"/>
      <c r="N71" s="1"/>
      <c r="O71" s="1"/>
    </row>
    <row r="72" spans="1:15" ht="13.5" customHeight="1" x14ac:dyDescent="0.25">
      <c r="A72" s="103"/>
      <c r="B72" s="241"/>
      <c r="C72" s="103"/>
      <c r="D72" s="238"/>
      <c r="E72" s="5" t="s">
        <v>20</v>
      </c>
      <c r="F72" s="9">
        <v>0</v>
      </c>
      <c r="G72" s="9">
        <v>0</v>
      </c>
      <c r="H72" s="257"/>
      <c r="I72" s="178"/>
      <c r="J72" s="280"/>
      <c r="K72" s="280"/>
      <c r="L72" s="280"/>
      <c r="M72" s="1"/>
      <c r="N72" s="1"/>
      <c r="O72" s="1"/>
    </row>
    <row r="73" spans="1:15" ht="15" customHeight="1" x14ac:dyDescent="0.25">
      <c r="A73" s="74" t="s">
        <v>51</v>
      </c>
      <c r="B73" s="158"/>
      <c r="C73" s="183" t="s">
        <v>22</v>
      </c>
      <c r="D73" s="183" t="s">
        <v>22</v>
      </c>
      <c r="E73" s="18" t="s">
        <v>17</v>
      </c>
      <c r="F73" s="14">
        <f>SUM(F74:F75)</f>
        <v>8402693.6099999994</v>
      </c>
      <c r="G73" s="14">
        <f>SUM(G74:G75)</f>
        <v>8402693.6099999994</v>
      </c>
      <c r="H73" s="183" t="s">
        <v>22</v>
      </c>
      <c r="I73" s="183" t="s">
        <v>22</v>
      </c>
      <c r="J73" s="183" t="s">
        <v>22</v>
      </c>
      <c r="K73" s="183" t="s">
        <v>22</v>
      </c>
      <c r="L73" s="183" t="s">
        <v>22</v>
      </c>
      <c r="M73" s="1"/>
      <c r="N73" s="1"/>
      <c r="O73" s="1"/>
    </row>
    <row r="74" spans="1:15" ht="30.75" customHeight="1" x14ac:dyDescent="0.25">
      <c r="A74" s="159"/>
      <c r="B74" s="160"/>
      <c r="C74" s="184"/>
      <c r="D74" s="184"/>
      <c r="E74" s="19" t="s">
        <v>18</v>
      </c>
      <c r="F74" s="14">
        <f>F59+F19</f>
        <v>5099646.4499999993</v>
      </c>
      <c r="G74" s="14">
        <f>G59+G19</f>
        <v>5099646.4499999993</v>
      </c>
      <c r="H74" s="184"/>
      <c r="I74" s="184"/>
      <c r="J74" s="184"/>
      <c r="K74" s="184"/>
      <c r="L74" s="184"/>
      <c r="M74" s="1"/>
      <c r="N74" s="1"/>
      <c r="O74" s="1"/>
    </row>
    <row r="75" spans="1:15" ht="21" x14ac:dyDescent="0.25">
      <c r="A75" s="159"/>
      <c r="B75" s="160"/>
      <c r="C75" s="184"/>
      <c r="D75" s="184"/>
      <c r="E75" s="19" t="s">
        <v>19</v>
      </c>
      <c r="F75" s="14">
        <f>F65+F15</f>
        <v>3303047.16</v>
      </c>
      <c r="G75" s="14">
        <f>G65+G15</f>
        <v>3303047.16</v>
      </c>
      <c r="H75" s="184"/>
      <c r="I75" s="184"/>
      <c r="J75" s="184"/>
      <c r="K75" s="184"/>
      <c r="L75" s="184"/>
      <c r="M75" s="1"/>
      <c r="N75" s="1"/>
      <c r="O75" s="1"/>
    </row>
    <row r="76" spans="1:15" ht="24" customHeight="1" x14ac:dyDescent="0.25">
      <c r="A76" s="159"/>
      <c r="B76" s="160"/>
      <c r="C76" s="184"/>
      <c r="D76" s="184"/>
      <c r="E76" s="19" t="s">
        <v>124</v>
      </c>
      <c r="F76" s="14">
        <v>0</v>
      </c>
      <c r="G76" s="14">
        <v>0</v>
      </c>
      <c r="H76" s="184"/>
      <c r="I76" s="184"/>
      <c r="J76" s="184"/>
      <c r="K76" s="184"/>
      <c r="L76" s="184"/>
      <c r="M76" s="1"/>
      <c r="N76" s="1"/>
      <c r="O76" s="1"/>
    </row>
    <row r="77" spans="1:15" ht="21" x14ac:dyDescent="0.25">
      <c r="A77" s="161"/>
      <c r="B77" s="162"/>
      <c r="C77" s="185"/>
      <c r="D77" s="185"/>
      <c r="E77" s="19" t="s">
        <v>20</v>
      </c>
      <c r="F77" s="14">
        <v>0</v>
      </c>
      <c r="G77" s="14">
        <v>0</v>
      </c>
      <c r="H77" s="185"/>
      <c r="I77" s="185"/>
      <c r="J77" s="185"/>
      <c r="K77" s="185"/>
      <c r="L77" s="185"/>
      <c r="M77" s="1"/>
      <c r="N77" s="1"/>
      <c r="O77" s="1"/>
    </row>
    <row r="78" spans="1:15" ht="22.15" customHeight="1" x14ac:dyDescent="0.25">
      <c r="A78" s="164" t="s">
        <v>208</v>
      </c>
      <c r="B78" s="260"/>
      <c r="C78" s="260"/>
      <c r="D78" s="260"/>
      <c r="E78" s="260"/>
      <c r="F78" s="260"/>
      <c r="G78" s="260"/>
      <c r="H78" s="260"/>
      <c r="I78" s="260"/>
      <c r="J78" s="260"/>
      <c r="K78" s="260"/>
      <c r="L78" s="261"/>
      <c r="M78" s="1"/>
      <c r="N78" s="1"/>
      <c r="O78" s="1"/>
    </row>
    <row r="79" spans="1:15" ht="22.9" customHeight="1" x14ac:dyDescent="0.25">
      <c r="A79" s="164" t="s">
        <v>54</v>
      </c>
      <c r="B79" s="258"/>
      <c r="C79" s="258"/>
      <c r="D79" s="258"/>
      <c r="E79" s="258"/>
      <c r="F79" s="258"/>
      <c r="G79" s="258"/>
      <c r="H79" s="258"/>
      <c r="I79" s="258"/>
      <c r="J79" s="258"/>
      <c r="K79" s="258"/>
      <c r="L79" s="259"/>
      <c r="M79" s="1"/>
      <c r="N79" s="1"/>
      <c r="O79" s="1"/>
    </row>
    <row r="80" spans="1:15" ht="15" customHeight="1" x14ac:dyDescent="0.25">
      <c r="A80" s="39">
        <v>1</v>
      </c>
      <c r="B80" s="45" t="s">
        <v>52</v>
      </c>
      <c r="C80" s="61"/>
      <c r="D80" s="62"/>
      <c r="E80" s="4" t="s">
        <v>17</v>
      </c>
      <c r="F80" s="10">
        <f t="shared" ref="F80:G80" si="1">F85</f>
        <v>0</v>
      </c>
      <c r="G80" s="10">
        <f t="shared" si="1"/>
        <v>0</v>
      </c>
      <c r="H80" s="39" t="s">
        <v>22</v>
      </c>
      <c r="I80" s="39" t="s">
        <v>22</v>
      </c>
      <c r="J80" s="39" t="s">
        <v>22</v>
      </c>
      <c r="K80" s="39" t="s">
        <v>22</v>
      </c>
      <c r="L80" s="39" t="s">
        <v>22</v>
      </c>
      <c r="M80" s="1"/>
      <c r="N80" s="1"/>
      <c r="O80" s="1"/>
    </row>
    <row r="81" spans="1:15" ht="13.5" customHeight="1" x14ac:dyDescent="0.25">
      <c r="A81" s="40"/>
      <c r="B81" s="63"/>
      <c r="C81" s="64"/>
      <c r="D81" s="65"/>
      <c r="E81" s="5" t="s">
        <v>18</v>
      </c>
      <c r="F81" s="10">
        <f t="shared" ref="F81:G81" si="2">F86</f>
        <v>0</v>
      </c>
      <c r="G81" s="10">
        <f t="shared" si="2"/>
        <v>0</v>
      </c>
      <c r="H81" s="40"/>
      <c r="I81" s="40"/>
      <c r="J81" s="40"/>
      <c r="K81" s="40"/>
      <c r="L81" s="40"/>
      <c r="M81" s="1"/>
      <c r="N81" s="1"/>
      <c r="O81" s="1"/>
    </row>
    <row r="82" spans="1:15" ht="11.25" customHeight="1" x14ac:dyDescent="0.25">
      <c r="A82" s="40"/>
      <c r="B82" s="63"/>
      <c r="C82" s="64"/>
      <c r="D82" s="65"/>
      <c r="E82" s="5" t="s">
        <v>19</v>
      </c>
      <c r="F82" s="10">
        <f t="shared" ref="F82:G82" si="3">F87</f>
        <v>0</v>
      </c>
      <c r="G82" s="10">
        <f t="shared" si="3"/>
        <v>0</v>
      </c>
      <c r="H82" s="40"/>
      <c r="I82" s="40"/>
      <c r="J82" s="40"/>
      <c r="K82" s="40"/>
      <c r="L82" s="40"/>
      <c r="M82" s="1"/>
      <c r="N82" s="1"/>
      <c r="O82" s="1"/>
    </row>
    <row r="83" spans="1:15" ht="12" customHeight="1" x14ac:dyDescent="0.25">
      <c r="A83" s="40"/>
      <c r="B83" s="63"/>
      <c r="C83" s="64"/>
      <c r="D83" s="65"/>
      <c r="E83" s="5" t="s">
        <v>124</v>
      </c>
      <c r="F83" s="10">
        <v>0</v>
      </c>
      <c r="G83" s="10">
        <v>0</v>
      </c>
      <c r="H83" s="40"/>
      <c r="I83" s="40"/>
      <c r="J83" s="40"/>
      <c r="K83" s="40"/>
      <c r="L83" s="40"/>
      <c r="M83" s="1"/>
      <c r="N83" s="1"/>
      <c r="O83" s="1"/>
    </row>
    <row r="84" spans="1:15" ht="13.5" customHeight="1" x14ac:dyDescent="0.25">
      <c r="A84" s="41"/>
      <c r="B84" s="66"/>
      <c r="C84" s="67"/>
      <c r="D84" s="68"/>
      <c r="E84" s="5" t="s">
        <v>20</v>
      </c>
      <c r="F84" s="10">
        <v>0</v>
      </c>
      <c r="G84" s="10">
        <v>0</v>
      </c>
      <c r="H84" s="41"/>
      <c r="I84" s="41"/>
      <c r="J84" s="41"/>
      <c r="K84" s="41"/>
      <c r="L84" s="41"/>
      <c r="M84" s="1"/>
      <c r="N84" s="1"/>
      <c r="O84" s="1"/>
    </row>
    <row r="85" spans="1:15" ht="13.5" customHeight="1" x14ac:dyDescent="0.25">
      <c r="A85" s="42" t="s">
        <v>160</v>
      </c>
      <c r="B85" s="54" t="s">
        <v>257</v>
      </c>
      <c r="C85" s="39">
        <v>502</v>
      </c>
      <c r="D85" s="39" t="s">
        <v>22</v>
      </c>
      <c r="E85" s="4" t="s">
        <v>17</v>
      </c>
      <c r="F85" s="10">
        <f t="shared" ref="F85:G85" si="4">F90</f>
        <v>0</v>
      </c>
      <c r="G85" s="10">
        <f t="shared" si="4"/>
        <v>0</v>
      </c>
      <c r="H85" s="39" t="s">
        <v>22</v>
      </c>
      <c r="I85" s="39" t="s">
        <v>22</v>
      </c>
      <c r="J85" s="39" t="s">
        <v>22</v>
      </c>
      <c r="K85" s="39" t="s">
        <v>22</v>
      </c>
      <c r="L85" s="39" t="s">
        <v>22</v>
      </c>
      <c r="M85" s="1"/>
      <c r="N85" s="1"/>
      <c r="O85" s="1"/>
    </row>
    <row r="86" spans="1:15" ht="11.25" customHeight="1" x14ac:dyDescent="0.25">
      <c r="A86" s="43"/>
      <c r="B86" s="94"/>
      <c r="C86" s="40"/>
      <c r="D86" s="40"/>
      <c r="E86" s="5" t="s">
        <v>18</v>
      </c>
      <c r="F86" s="10">
        <f t="shared" ref="F86:G86" si="5">F91</f>
        <v>0</v>
      </c>
      <c r="G86" s="10">
        <f t="shared" si="5"/>
        <v>0</v>
      </c>
      <c r="H86" s="40"/>
      <c r="I86" s="40"/>
      <c r="J86" s="40"/>
      <c r="K86" s="40"/>
      <c r="L86" s="40"/>
      <c r="M86" s="1"/>
      <c r="N86" s="1"/>
      <c r="O86" s="1"/>
    </row>
    <row r="87" spans="1:15" ht="12" customHeight="1" x14ac:dyDescent="0.25">
      <c r="A87" s="43"/>
      <c r="B87" s="94"/>
      <c r="C87" s="40"/>
      <c r="D87" s="40"/>
      <c r="E87" s="5" t="s">
        <v>19</v>
      </c>
      <c r="F87" s="10">
        <f t="shared" ref="F87:G87" si="6">F92</f>
        <v>0</v>
      </c>
      <c r="G87" s="10">
        <f t="shared" si="6"/>
        <v>0</v>
      </c>
      <c r="H87" s="40"/>
      <c r="I87" s="40"/>
      <c r="J87" s="40"/>
      <c r="K87" s="40"/>
      <c r="L87" s="40"/>
      <c r="M87" s="1"/>
      <c r="N87" s="1"/>
      <c r="O87" s="1"/>
    </row>
    <row r="88" spans="1:15" ht="11.25" customHeight="1" x14ac:dyDescent="0.25">
      <c r="A88" s="43"/>
      <c r="B88" s="94"/>
      <c r="C88" s="40"/>
      <c r="D88" s="40"/>
      <c r="E88" s="5" t="s">
        <v>124</v>
      </c>
      <c r="F88" s="10">
        <v>0</v>
      </c>
      <c r="G88" s="10">
        <v>0</v>
      </c>
      <c r="H88" s="40"/>
      <c r="I88" s="40"/>
      <c r="J88" s="40"/>
      <c r="K88" s="40"/>
      <c r="L88" s="40"/>
      <c r="M88" s="1"/>
      <c r="N88" s="1"/>
      <c r="O88" s="1"/>
    </row>
    <row r="89" spans="1:15" ht="13.5" customHeight="1" x14ac:dyDescent="0.25">
      <c r="A89" s="44"/>
      <c r="B89" s="95"/>
      <c r="C89" s="41"/>
      <c r="D89" s="41"/>
      <c r="E89" s="5" t="s">
        <v>20</v>
      </c>
      <c r="F89" s="10">
        <v>0</v>
      </c>
      <c r="G89" s="10">
        <v>0</v>
      </c>
      <c r="H89" s="41"/>
      <c r="I89" s="41"/>
      <c r="J89" s="41"/>
      <c r="K89" s="41"/>
      <c r="L89" s="41"/>
      <c r="M89" s="1"/>
      <c r="N89" s="1"/>
      <c r="O89" s="1"/>
    </row>
    <row r="90" spans="1:15" ht="14.25" customHeight="1" x14ac:dyDescent="0.25">
      <c r="A90" s="42" t="s">
        <v>162</v>
      </c>
      <c r="B90" s="54" t="s">
        <v>161</v>
      </c>
      <c r="C90" s="39">
        <v>502</v>
      </c>
      <c r="D90" s="82" t="s">
        <v>225</v>
      </c>
      <c r="E90" s="4" t="s">
        <v>17</v>
      </c>
      <c r="F90" s="10">
        <f>F91+F92</f>
        <v>0</v>
      </c>
      <c r="G90" s="10">
        <f>G91+G92</f>
        <v>0</v>
      </c>
      <c r="H90" s="81" t="s">
        <v>53</v>
      </c>
      <c r="I90" s="39" t="s">
        <v>43</v>
      </c>
      <c r="J90" s="186">
        <v>0</v>
      </c>
      <c r="K90" s="186">
        <v>0</v>
      </c>
      <c r="L90" s="186">
        <v>0</v>
      </c>
      <c r="M90" s="1"/>
      <c r="N90" s="1"/>
      <c r="O90" s="1"/>
    </row>
    <row r="91" spans="1:15" ht="12.75" customHeight="1" x14ac:dyDescent="0.25">
      <c r="A91" s="43"/>
      <c r="B91" s="55"/>
      <c r="C91" s="40"/>
      <c r="D91" s="43"/>
      <c r="E91" s="5" t="s">
        <v>18</v>
      </c>
      <c r="F91" s="15">
        <v>0</v>
      </c>
      <c r="G91" s="15">
        <v>0</v>
      </c>
      <c r="H91" s="40"/>
      <c r="I91" s="40"/>
      <c r="J91" s="187"/>
      <c r="K91" s="187"/>
      <c r="L91" s="187"/>
      <c r="M91" s="1"/>
      <c r="N91" s="1"/>
      <c r="O91" s="1"/>
    </row>
    <row r="92" spans="1:15" ht="11.25" customHeight="1" x14ac:dyDescent="0.25">
      <c r="A92" s="43"/>
      <c r="B92" s="55"/>
      <c r="C92" s="40"/>
      <c r="D92" s="43"/>
      <c r="E92" s="5" t="s">
        <v>19</v>
      </c>
      <c r="F92" s="15">
        <v>0</v>
      </c>
      <c r="G92" s="15">
        <v>0</v>
      </c>
      <c r="H92" s="40"/>
      <c r="I92" s="40"/>
      <c r="J92" s="187"/>
      <c r="K92" s="187"/>
      <c r="L92" s="187"/>
      <c r="M92" s="1"/>
      <c r="N92" s="1"/>
      <c r="O92" s="1"/>
    </row>
    <row r="93" spans="1:15" ht="12" customHeight="1" x14ac:dyDescent="0.25">
      <c r="A93" s="43"/>
      <c r="B93" s="55"/>
      <c r="C93" s="40"/>
      <c r="D93" s="43"/>
      <c r="E93" s="5" t="s">
        <v>124</v>
      </c>
      <c r="F93" s="10">
        <v>0</v>
      </c>
      <c r="G93" s="10">
        <v>0</v>
      </c>
      <c r="H93" s="40"/>
      <c r="I93" s="40"/>
      <c r="J93" s="187"/>
      <c r="K93" s="187"/>
      <c r="L93" s="187"/>
      <c r="M93" s="1"/>
      <c r="N93" s="1"/>
      <c r="O93" s="1"/>
    </row>
    <row r="94" spans="1:15" ht="13.5" customHeight="1" x14ac:dyDescent="0.25">
      <c r="A94" s="44"/>
      <c r="B94" s="56"/>
      <c r="C94" s="41"/>
      <c r="D94" s="44"/>
      <c r="E94" s="5" t="s">
        <v>20</v>
      </c>
      <c r="F94" s="10">
        <v>0</v>
      </c>
      <c r="G94" s="10">
        <v>0</v>
      </c>
      <c r="H94" s="41"/>
      <c r="I94" s="41"/>
      <c r="J94" s="188"/>
      <c r="K94" s="188"/>
      <c r="L94" s="188"/>
      <c r="M94" s="1"/>
      <c r="N94" s="1"/>
      <c r="O94" s="1"/>
    </row>
    <row r="95" spans="1:15" ht="14.25" customHeight="1" x14ac:dyDescent="0.25">
      <c r="A95" s="39">
        <v>2</v>
      </c>
      <c r="B95" s="45" t="s">
        <v>240</v>
      </c>
      <c r="C95" s="61"/>
      <c r="D95" s="62"/>
      <c r="E95" s="4" t="s">
        <v>17</v>
      </c>
      <c r="F95" s="10">
        <f t="shared" ref="F95:G97" si="7">F100</f>
        <v>0</v>
      </c>
      <c r="G95" s="10">
        <f t="shared" si="7"/>
        <v>0</v>
      </c>
      <c r="H95" s="39" t="s">
        <v>22</v>
      </c>
      <c r="I95" s="39" t="s">
        <v>22</v>
      </c>
      <c r="J95" s="39" t="s">
        <v>22</v>
      </c>
      <c r="K95" s="39" t="s">
        <v>22</v>
      </c>
      <c r="L95" s="39" t="s">
        <v>22</v>
      </c>
      <c r="M95" s="1"/>
      <c r="N95" s="1"/>
      <c r="O95" s="1"/>
    </row>
    <row r="96" spans="1:15" ht="12" customHeight="1" x14ac:dyDescent="0.25">
      <c r="A96" s="40"/>
      <c r="B96" s="63"/>
      <c r="C96" s="64"/>
      <c r="D96" s="65"/>
      <c r="E96" s="5" t="s">
        <v>18</v>
      </c>
      <c r="F96" s="10">
        <f t="shared" si="7"/>
        <v>0</v>
      </c>
      <c r="G96" s="10">
        <f t="shared" si="7"/>
        <v>0</v>
      </c>
      <c r="H96" s="40"/>
      <c r="I96" s="40"/>
      <c r="J96" s="40"/>
      <c r="K96" s="40"/>
      <c r="L96" s="40"/>
      <c r="M96" s="1"/>
      <c r="N96" s="1"/>
      <c r="O96" s="1"/>
    </row>
    <row r="97" spans="1:15" ht="12.75" customHeight="1" x14ac:dyDescent="0.25">
      <c r="A97" s="40"/>
      <c r="B97" s="63"/>
      <c r="C97" s="64"/>
      <c r="D97" s="65"/>
      <c r="E97" s="5" t="s">
        <v>19</v>
      </c>
      <c r="F97" s="10">
        <f t="shared" si="7"/>
        <v>0</v>
      </c>
      <c r="G97" s="10">
        <f t="shared" si="7"/>
        <v>0</v>
      </c>
      <c r="H97" s="40"/>
      <c r="I97" s="40"/>
      <c r="J97" s="40"/>
      <c r="K97" s="40"/>
      <c r="L97" s="40"/>
      <c r="M97" s="1"/>
      <c r="N97" s="1"/>
      <c r="O97" s="1"/>
    </row>
    <row r="98" spans="1:15" ht="11.25" customHeight="1" x14ac:dyDescent="0.25">
      <c r="A98" s="40"/>
      <c r="B98" s="63"/>
      <c r="C98" s="64"/>
      <c r="D98" s="65"/>
      <c r="E98" s="5" t="s">
        <v>124</v>
      </c>
      <c r="F98" s="10">
        <v>0</v>
      </c>
      <c r="G98" s="10">
        <v>0</v>
      </c>
      <c r="H98" s="40"/>
      <c r="I98" s="40"/>
      <c r="J98" s="40"/>
      <c r="K98" s="40"/>
      <c r="L98" s="40"/>
      <c r="M98" s="1"/>
      <c r="N98" s="1"/>
      <c r="O98" s="1"/>
    </row>
    <row r="99" spans="1:15" ht="12.75" customHeight="1" x14ac:dyDescent="0.25">
      <c r="A99" s="41"/>
      <c r="B99" s="66"/>
      <c r="C99" s="67"/>
      <c r="D99" s="68"/>
      <c r="E99" s="5" t="s">
        <v>20</v>
      </c>
      <c r="F99" s="10">
        <v>0</v>
      </c>
      <c r="G99" s="10">
        <v>0</v>
      </c>
      <c r="H99" s="41"/>
      <c r="I99" s="41"/>
      <c r="J99" s="41"/>
      <c r="K99" s="41"/>
      <c r="L99" s="41"/>
      <c r="M99" s="1"/>
      <c r="N99" s="1"/>
      <c r="O99" s="1"/>
    </row>
    <row r="100" spans="1:15" ht="13.5" customHeight="1" x14ac:dyDescent="0.25">
      <c r="A100" s="42" t="s">
        <v>29</v>
      </c>
      <c r="B100" s="54" t="s">
        <v>241</v>
      </c>
      <c r="C100" s="39">
        <v>502</v>
      </c>
      <c r="D100" s="39" t="s">
        <v>22</v>
      </c>
      <c r="E100" s="4" t="s">
        <v>17</v>
      </c>
      <c r="F100" s="10">
        <f t="shared" ref="F100:G102" si="8">F105</f>
        <v>0</v>
      </c>
      <c r="G100" s="10">
        <f t="shared" si="8"/>
        <v>0</v>
      </c>
      <c r="H100" s="39" t="s">
        <v>22</v>
      </c>
      <c r="I100" s="39" t="s">
        <v>22</v>
      </c>
      <c r="J100" s="39" t="s">
        <v>22</v>
      </c>
      <c r="K100" s="39" t="s">
        <v>22</v>
      </c>
      <c r="L100" s="39" t="s">
        <v>22</v>
      </c>
      <c r="M100" s="1"/>
      <c r="N100" s="1"/>
      <c r="O100" s="1"/>
    </row>
    <row r="101" spans="1:15" ht="12.75" customHeight="1" x14ac:dyDescent="0.25">
      <c r="A101" s="43"/>
      <c r="B101" s="94"/>
      <c r="C101" s="40"/>
      <c r="D101" s="40"/>
      <c r="E101" s="5" t="s">
        <v>18</v>
      </c>
      <c r="F101" s="10">
        <f t="shared" si="8"/>
        <v>0</v>
      </c>
      <c r="G101" s="10">
        <f t="shared" si="8"/>
        <v>0</v>
      </c>
      <c r="H101" s="40"/>
      <c r="I101" s="40"/>
      <c r="J101" s="40"/>
      <c r="K101" s="40"/>
      <c r="L101" s="40"/>
      <c r="M101" s="1"/>
      <c r="N101" s="1"/>
      <c r="O101" s="1"/>
    </row>
    <row r="102" spans="1:15" ht="11.25" customHeight="1" x14ac:dyDescent="0.25">
      <c r="A102" s="43"/>
      <c r="B102" s="94"/>
      <c r="C102" s="40"/>
      <c r="D102" s="40"/>
      <c r="E102" s="5" t="s">
        <v>19</v>
      </c>
      <c r="F102" s="10">
        <f t="shared" si="8"/>
        <v>0</v>
      </c>
      <c r="G102" s="10">
        <f t="shared" si="8"/>
        <v>0</v>
      </c>
      <c r="H102" s="40"/>
      <c r="I102" s="40"/>
      <c r="J102" s="40"/>
      <c r="K102" s="40"/>
      <c r="L102" s="40"/>
      <c r="M102" s="1"/>
      <c r="N102" s="1"/>
      <c r="O102" s="1"/>
    </row>
    <row r="103" spans="1:15" ht="10.5" customHeight="1" x14ac:dyDescent="0.25">
      <c r="A103" s="43"/>
      <c r="B103" s="94"/>
      <c r="C103" s="40"/>
      <c r="D103" s="40"/>
      <c r="E103" s="5" t="s">
        <v>124</v>
      </c>
      <c r="F103" s="10">
        <v>0</v>
      </c>
      <c r="G103" s="10">
        <v>0</v>
      </c>
      <c r="H103" s="40"/>
      <c r="I103" s="40"/>
      <c r="J103" s="40"/>
      <c r="K103" s="40"/>
      <c r="L103" s="40"/>
      <c r="M103" s="1"/>
      <c r="N103" s="1"/>
      <c r="O103" s="1"/>
    </row>
    <row r="104" spans="1:15" ht="10.5" customHeight="1" x14ac:dyDescent="0.25">
      <c r="A104" s="44"/>
      <c r="B104" s="95"/>
      <c r="C104" s="41"/>
      <c r="D104" s="41"/>
      <c r="E104" s="5" t="s">
        <v>20</v>
      </c>
      <c r="F104" s="10">
        <v>0</v>
      </c>
      <c r="G104" s="10">
        <v>0</v>
      </c>
      <c r="H104" s="41"/>
      <c r="I104" s="41"/>
      <c r="J104" s="41"/>
      <c r="K104" s="41"/>
      <c r="L104" s="41"/>
      <c r="M104" s="1"/>
      <c r="N104" s="1"/>
      <c r="O104" s="1"/>
    </row>
    <row r="105" spans="1:15" ht="12.75" customHeight="1" x14ac:dyDescent="0.25">
      <c r="A105" s="42" t="s">
        <v>30</v>
      </c>
      <c r="B105" s="54" t="s">
        <v>242</v>
      </c>
      <c r="C105" s="39">
        <v>502</v>
      </c>
      <c r="D105" s="82"/>
      <c r="E105" s="4" t="s">
        <v>17</v>
      </c>
      <c r="F105" s="10">
        <f>F106+F107</f>
        <v>0</v>
      </c>
      <c r="G105" s="10">
        <f>G106+G107</f>
        <v>0</v>
      </c>
      <c r="H105" s="81" t="s">
        <v>243</v>
      </c>
      <c r="I105" s="39" t="s">
        <v>85</v>
      </c>
      <c r="J105" s="174">
        <v>1</v>
      </c>
      <c r="K105" s="174">
        <v>1</v>
      </c>
      <c r="L105" s="174">
        <v>1</v>
      </c>
      <c r="M105" s="1"/>
      <c r="N105" s="1"/>
      <c r="O105" s="1"/>
    </row>
    <row r="106" spans="1:15" ht="12.75" customHeight="1" x14ac:dyDescent="0.25">
      <c r="A106" s="43"/>
      <c r="B106" s="55"/>
      <c r="C106" s="40"/>
      <c r="D106" s="43"/>
      <c r="E106" s="5" t="s">
        <v>18</v>
      </c>
      <c r="F106" s="15">
        <v>0</v>
      </c>
      <c r="G106" s="15">
        <v>0</v>
      </c>
      <c r="H106" s="40"/>
      <c r="I106" s="40"/>
      <c r="J106" s="175"/>
      <c r="K106" s="175"/>
      <c r="L106" s="175"/>
      <c r="M106" s="1"/>
      <c r="N106" s="1"/>
      <c r="O106" s="1"/>
    </row>
    <row r="107" spans="1:15" ht="12" customHeight="1" x14ac:dyDescent="0.25">
      <c r="A107" s="43"/>
      <c r="B107" s="55"/>
      <c r="C107" s="40"/>
      <c r="D107" s="43"/>
      <c r="E107" s="5" t="s">
        <v>19</v>
      </c>
      <c r="F107" s="15">
        <v>0</v>
      </c>
      <c r="G107" s="15">
        <v>0</v>
      </c>
      <c r="H107" s="40"/>
      <c r="I107" s="40"/>
      <c r="J107" s="175"/>
      <c r="K107" s="175"/>
      <c r="L107" s="175"/>
      <c r="M107" s="1"/>
      <c r="N107" s="1"/>
      <c r="O107" s="1"/>
    </row>
    <row r="108" spans="1:15" ht="12.75" customHeight="1" x14ac:dyDescent="0.25">
      <c r="A108" s="43"/>
      <c r="B108" s="55"/>
      <c r="C108" s="40"/>
      <c r="D108" s="43"/>
      <c r="E108" s="5" t="s">
        <v>124</v>
      </c>
      <c r="F108" s="10">
        <v>0</v>
      </c>
      <c r="G108" s="10">
        <v>0</v>
      </c>
      <c r="H108" s="40"/>
      <c r="I108" s="40"/>
      <c r="J108" s="175"/>
      <c r="K108" s="175"/>
      <c r="L108" s="175"/>
      <c r="M108" s="1"/>
      <c r="N108" s="1"/>
      <c r="O108" s="1"/>
    </row>
    <row r="109" spans="1:15" ht="12.75" customHeight="1" x14ac:dyDescent="0.25">
      <c r="A109" s="44"/>
      <c r="B109" s="56"/>
      <c r="C109" s="41"/>
      <c r="D109" s="44"/>
      <c r="E109" s="5" t="s">
        <v>20</v>
      </c>
      <c r="F109" s="10">
        <v>0</v>
      </c>
      <c r="G109" s="10">
        <v>0</v>
      </c>
      <c r="H109" s="41"/>
      <c r="I109" s="41"/>
      <c r="J109" s="176"/>
      <c r="K109" s="176"/>
      <c r="L109" s="176"/>
      <c r="M109" s="1"/>
      <c r="N109" s="1"/>
      <c r="O109" s="1"/>
    </row>
    <row r="110" spans="1:15" x14ac:dyDescent="0.25">
      <c r="A110" s="74" t="s">
        <v>137</v>
      </c>
      <c r="B110" s="75"/>
      <c r="C110" s="71" t="s">
        <v>22</v>
      </c>
      <c r="D110" s="71" t="s">
        <v>22</v>
      </c>
      <c r="E110" s="18" t="s">
        <v>17</v>
      </c>
      <c r="F110" s="11">
        <f>SUM(F111:F112)</f>
        <v>0</v>
      </c>
      <c r="G110" s="11">
        <f>SUM(G111:G112)</f>
        <v>0</v>
      </c>
      <c r="H110" s="71" t="s">
        <v>22</v>
      </c>
      <c r="I110" s="71" t="s">
        <v>22</v>
      </c>
      <c r="J110" s="71" t="s">
        <v>22</v>
      </c>
      <c r="K110" s="71" t="s">
        <v>22</v>
      </c>
      <c r="L110" s="71" t="s">
        <v>22</v>
      </c>
      <c r="M110" s="1"/>
      <c r="N110" s="1"/>
      <c r="O110" s="1"/>
    </row>
    <row r="111" spans="1:15" ht="12.75" customHeight="1" x14ac:dyDescent="0.25">
      <c r="A111" s="76"/>
      <c r="B111" s="77"/>
      <c r="C111" s="72"/>
      <c r="D111" s="72"/>
      <c r="E111" s="19" t="s">
        <v>18</v>
      </c>
      <c r="F111" s="11">
        <f>F96+F81</f>
        <v>0</v>
      </c>
      <c r="G111" s="11">
        <f>G96+G81</f>
        <v>0</v>
      </c>
      <c r="H111" s="72"/>
      <c r="I111" s="72"/>
      <c r="J111" s="72"/>
      <c r="K111" s="72"/>
      <c r="L111" s="72"/>
      <c r="M111" s="1"/>
      <c r="N111" s="1"/>
      <c r="O111" s="1"/>
    </row>
    <row r="112" spans="1:15" ht="11.25" customHeight="1" x14ac:dyDescent="0.25">
      <c r="A112" s="76"/>
      <c r="B112" s="77"/>
      <c r="C112" s="72"/>
      <c r="D112" s="72"/>
      <c r="E112" s="19" t="s">
        <v>19</v>
      </c>
      <c r="F112" s="11">
        <f>F97+F82</f>
        <v>0</v>
      </c>
      <c r="G112" s="11">
        <f>G97+G82</f>
        <v>0</v>
      </c>
      <c r="H112" s="72"/>
      <c r="I112" s="72"/>
      <c r="J112" s="72"/>
      <c r="K112" s="72"/>
      <c r="L112" s="72"/>
      <c r="M112" s="1"/>
      <c r="N112" s="1"/>
      <c r="O112" s="1"/>
    </row>
    <row r="113" spans="1:15" ht="12" customHeight="1" x14ac:dyDescent="0.25">
      <c r="A113" s="76"/>
      <c r="B113" s="77"/>
      <c r="C113" s="72"/>
      <c r="D113" s="72"/>
      <c r="E113" s="19" t="s">
        <v>124</v>
      </c>
      <c r="F113" s="11">
        <v>0</v>
      </c>
      <c r="G113" s="11">
        <v>0</v>
      </c>
      <c r="H113" s="72"/>
      <c r="I113" s="72"/>
      <c r="J113" s="72"/>
      <c r="K113" s="72"/>
      <c r="L113" s="72"/>
      <c r="M113" s="1"/>
      <c r="N113" s="1"/>
      <c r="O113" s="1"/>
    </row>
    <row r="114" spans="1:15" ht="11.25" customHeight="1" x14ac:dyDescent="0.25">
      <c r="A114" s="78"/>
      <c r="B114" s="79"/>
      <c r="C114" s="73"/>
      <c r="D114" s="73"/>
      <c r="E114" s="19" t="s">
        <v>20</v>
      </c>
      <c r="F114" s="11">
        <v>0</v>
      </c>
      <c r="G114" s="11">
        <v>0</v>
      </c>
      <c r="H114" s="73"/>
      <c r="I114" s="73"/>
      <c r="J114" s="73"/>
      <c r="K114" s="73"/>
      <c r="L114" s="73"/>
      <c r="M114" s="1"/>
      <c r="N114" s="1"/>
      <c r="O114" s="1"/>
    </row>
    <row r="115" spans="1:15" ht="11.45" customHeight="1" x14ac:dyDescent="0.25">
      <c r="A115" s="266" t="s">
        <v>207</v>
      </c>
      <c r="B115" s="267"/>
      <c r="C115" s="267"/>
      <c r="D115" s="267"/>
      <c r="E115" s="267"/>
      <c r="F115" s="267"/>
      <c r="G115" s="267"/>
      <c r="H115" s="267"/>
      <c r="I115" s="267"/>
      <c r="J115" s="267"/>
      <c r="K115" s="267"/>
      <c r="L115" s="268"/>
      <c r="M115" s="1"/>
      <c r="N115" s="1"/>
      <c r="O115" s="1"/>
    </row>
    <row r="116" spans="1:15" ht="11.25" customHeight="1" x14ac:dyDescent="0.25">
      <c r="A116" s="266" t="s">
        <v>55</v>
      </c>
      <c r="B116" s="267"/>
      <c r="C116" s="267"/>
      <c r="D116" s="267"/>
      <c r="E116" s="267"/>
      <c r="F116" s="267"/>
      <c r="G116" s="267"/>
      <c r="H116" s="267"/>
      <c r="I116" s="267"/>
      <c r="J116" s="267"/>
      <c r="K116" s="267"/>
      <c r="L116" s="268"/>
      <c r="M116" s="1"/>
      <c r="N116" s="1"/>
      <c r="O116" s="1"/>
    </row>
    <row r="117" spans="1:15" ht="16.5" customHeight="1" x14ac:dyDescent="0.25">
      <c r="A117" s="42" t="s">
        <v>28</v>
      </c>
      <c r="B117" s="45" t="s">
        <v>268</v>
      </c>
      <c r="C117" s="46"/>
      <c r="D117" s="47"/>
      <c r="E117" s="4" t="s">
        <v>17</v>
      </c>
      <c r="F117" s="9">
        <f>F122</f>
        <v>733707.33</v>
      </c>
      <c r="G117" s="9">
        <f t="shared" ref="G117:G119" si="9">G122</f>
        <v>733707.33</v>
      </c>
      <c r="H117" s="39" t="s">
        <v>22</v>
      </c>
      <c r="I117" s="39" t="s">
        <v>22</v>
      </c>
      <c r="J117" s="39" t="s">
        <v>22</v>
      </c>
      <c r="K117" s="39" t="s">
        <v>22</v>
      </c>
      <c r="L117" s="39" t="s">
        <v>22</v>
      </c>
      <c r="M117" s="1"/>
      <c r="N117" s="1"/>
      <c r="O117" s="1"/>
    </row>
    <row r="118" spans="1:15" ht="24" customHeight="1" x14ac:dyDescent="0.25">
      <c r="A118" s="43"/>
      <c r="B118" s="48"/>
      <c r="C118" s="49"/>
      <c r="D118" s="50"/>
      <c r="E118" s="5" t="s">
        <v>18</v>
      </c>
      <c r="F118" s="9">
        <f>F123</f>
        <v>111147.47</v>
      </c>
      <c r="G118" s="9">
        <f t="shared" si="9"/>
        <v>111147.47</v>
      </c>
      <c r="H118" s="40"/>
      <c r="I118" s="40"/>
      <c r="J118" s="40"/>
      <c r="K118" s="40"/>
      <c r="L118" s="40"/>
      <c r="M118" s="1"/>
      <c r="N118" s="1"/>
      <c r="O118" s="1"/>
    </row>
    <row r="119" spans="1:15" ht="13.5" customHeight="1" x14ac:dyDescent="0.25">
      <c r="A119" s="43"/>
      <c r="B119" s="48"/>
      <c r="C119" s="49"/>
      <c r="D119" s="50"/>
      <c r="E119" s="5" t="s">
        <v>19</v>
      </c>
      <c r="F119" s="9">
        <f>F124</f>
        <v>622559.86</v>
      </c>
      <c r="G119" s="9">
        <f t="shared" si="9"/>
        <v>622559.86</v>
      </c>
      <c r="H119" s="40"/>
      <c r="I119" s="40"/>
      <c r="J119" s="40"/>
      <c r="K119" s="40"/>
      <c r="L119" s="40"/>
      <c r="M119" s="1"/>
      <c r="N119" s="1"/>
      <c r="O119" s="1"/>
    </row>
    <row r="120" spans="1:15" ht="12.75" customHeight="1" x14ac:dyDescent="0.25">
      <c r="A120" s="43"/>
      <c r="B120" s="48"/>
      <c r="C120" s="49"/>
      <c r="D120" s="50"/>
      <c r="E120" s="5" t="s">
        <v>124</v>
      </c>
      <c r="F120" s="9">
        <v>0</v>
      </c>
      <c r="G120" s="9">
        <v>0</v>
      </c>
      <c r="H120" s="40"/>
      <c r="I120" s="40"/>
      <c r="J120" s="40"/>
      <c r="K120" s="40"/>
      <c r="L120" s="40"/>
      <c r="M120" s="1"/>
      <c r="N120" s="1"/>
      <c r="O120" s="1"/>
    </row>
    <row r="121" spans="1:15" ht="12.75" customHeight="1" x14ac:dyDescent="0.25">
      <c r="A121" s="44"/>
      <c r="B121" s="51"/>
      <c r="C121" s="52"/>
      <c r="D121" s="53"/>
      <c r="E121" s="5" t="s">
        <v>121</v>
      </c>
      <c r="F121" s="9">
        <v>0</v>
      </c>
      <c r="G121" s="9">
        <v>0</v>
      </c>
      <c r="H121" s="41"/>
      <c r="I121" s="41"/>
      <c r="J121" s="41"/>
      <c r="K121" s="41"/>
      <c r="L121" s="41"/>
      <c r="M121" s="1"/>
      <c r="N121" s="1"/>
      <c r="O121" s="1"/>
    </row>
    <row r="122" spans="1:15" ht="12.75" customHeight="1" x14ac:dyDescent="0.25">
      <c r="A122" s="42" t="s">
        <v>269</v>
      </c>
      <c r="B122" s="54" t="s">
        <v>270</v>
      </c>
      <c r="C122" s="39">
        <v>502</v>
      </c>
      <c r="D122" s="39" t="s">
        <v>22</v>
      </c>
      <c r="E122" s="4" t="s">
        <v>17</v>
      </c>
      <c r="F122" s="9">
        <f>SUM(F123:F124)</f>
        <v>733707.33</v>
      </c>
      <c r="G122" s="9">
        <f>SUM(G123:G124)</f>
        <v>733707.33</v>
      </c>
      <c r="H122" s="39" t="s">
        <v>22</v>
      </c>
      <c r="I122" s="39" t="s">
        <v>22</v>
      </c>
      <c r="J122" s="39" t="s">
        <v>22</v>
      </c>
      <c r="K122" s="39" t="s">
        <v>22</v>
      </c>
      <c r="L122" s="39" t="s">
        <v>22</v>
      </c>
      <c r="M122" s="1"/>
      <c r="N122" s="1"/>
      <c r="O122" s="1"/>
    </row>
    <row r="123" spans="1:15" ht="25.5" customHeight="1" x14ac:dyDescent="0.25">
      <c r="A123" s="43"/>
      <c r="B123" s="55"/>
      <c r="C123" s="40"/>
      <c r="D123" s="40"/>
      <c r="E123" s="5" t="s">
        <v>18</v>
      </c>
      <c r="F123" s="9">
        <f>SUM(F128,F133)</f>
        <v>111147.47</v>
      </c>
      <c r="G123" s="9">
        <f>F123</f>
        <v>111147.47</v>
      </c>
      <c r="H123" s="40"/>
      <c r="I123" s="40"/>
      <c r="J123" s="40"/>
      <c r="K123" s="40"/>
      <c r="L123" s="40"/>
      <c r="M123" s="1"/>
      <c r="N123" s="1"/>
      <c r="O123" s="1"/>
    </row>
    <row r="124" spans="1:15" ht="25.5" customHeight="1" x14ac:dyDescent="0.25">
      <c r="A124" s="43"/>
      <c r="B124" s="55"/>
      <c r="C124" s="40"/>
      <c r="D124" s="40"/>
      <c r="E124" s="5" t="s">
        <v>19</v>
      </c>
      <c r="F124" s="9">
        <f>SUM(F129,F134)</f>
        <v>622559.86</v>
      </c>
      <c r="G124" s="9">
        <f>F124</f>
        <v>622559.86</v>
      </c>
      <c r="H124" s="40"/>
      <c r="I124" s="40"/>
      <c r="J124" s="40"/>
      <c r="K124" s="40"/>
      <c r="L124" s="40"/>
      <c r="M124" s="1"/>
      <c r="N124" s="1"/>
      <c r="O124" s="1"/>
    </row>
    <row r="125" spans="1:15" ht="12" customHeight="1" x14ac:dyDescent="0.25">
      <c r="A125" s="43"/>
      <c r="B125" s="55"/>
      <c r="C125" s="40"/>
      <c r="D125" s="40"/>
      <c r="E125" s="5" t="s">
        <v>124</v>
      </c>
      <c r="F125" s="9">
        <v>0</v>
      </c>
      <c r="G125" s="9">
        <v>0</v>
      </c>
      <c r="H125" s="40"/>
      <c r="I125" s="40"/>
      <c r="J125" s="40"/>
      <c r="K125" s="40"/>
      <c r="L125" s="40"/>
      <c r="M125" s="1"/>
      <c r="N125" s="1"/>
      <c r="O125" s="1"/>
    </row>
    <row r="126" spans="1:15" ht="15" customHeight="1" x14ac:dyDescent="0.25">
      <c r="A126" s="44"/>
      <c r="B126" s="56"/>
      <c r="C126" s="41"/>
      <c r="D126" s="41"/>
      <c r="E126" s="5" t="s">
        <v>121</v>
      </c>
      <c r="F126" s="9">
        <v>0</v>
      </c>
      <c r="G126" s="9">
        <v>0</v>
      </c>
      <c r="H126" s="41"/>
      <c r="I126" s="41"/>
      <c r="J126" s="41"/>
      <c r="K126" s="41"/>
      <c r="L126" s="41"/>
      <c r="M126" s="1"/>
      <c r="N126" s="1"/>
      <c r="O126" s="1"/>
    </row>
    <row r="127" spans="1:15" ht="11.25" customHeight="1" x14ac:dyDescent="0.25">
      <c r="A127" s="42" t="s">
        <v>40</v>
      </c>
      <c r="B127" s="54" t="s">
        <v>271</v>
      </c>
      <c r="C127" s="39">
        <v>502</v>
      </c>
      <c r="D127" s="39">
        <v>230410110</v>
      </c>
      <c r="E127" s="4" t="s">
        <v>17</v>
      </c>
      <c r="F127" s="12">
        <f>SUM(F128:F129)</f>
        <v>333982.33</v>
      </c>
      <c r="G127" s="12">
        <f>F127</f>
        <v>333982.33</v>
      </c>
      <c r="H127" s="81" t="s">
        <v>272</v>
      </c>
      <c r="I127" s="39" t="s">
        <v>56</v>
      </c>
      <c r="J127" s="39">
        <v>1</v>
      </c>
      <c r="K127" s="39">
        <v>1</v>
      </c>
      <c r="L127" s="39">
        <v>1</v>
      </c>
      <c r="M127" s="1"/>
      <c r="N127" s="1"/>
      <c r="O127" s="1"/>
    </row>
    <row r="128" spans="1:15" ht="24" customHeight="1" x14ac:dyDescent="0.25">
      <c r="A128" s="43"/>
      <c r="B128" s="55"/>
      <c r="C128" s="40"/>
      <c r="D128" s="40"/>
      <c r="E128" s="5" t="s">
        <v>18</v>
      </c>
      <c r="F128" s="15">
        <v>85566.79</v>
      </c>
      <c r="G128" s="15">
        <f>F128</f>
        <v>85566.79</v>
      </c>
      <c r="H128" s="40"/>
      <c r="I128" s="40"/>
      <c r="J128" s="40"/>
      <c r="K128" s="40"/>
      <c r="L128" s="40"/>
      <c r="M128" s="1"/>
      <c r="N128" s="1"/>
      <c r="O128" s="1"/>
    </row>
    <row r="129" spans="1:15" ht="13.5" customHeight="1" x14ac:dyDescent="0.25">
      <c r="A129" s="43"/>
      <c r="B129" s="55"/>
      <c r="C129" s="40"/>
      <c r="D129" s="40"/>
      <c r="E129" s="5" t="s">
        <v>19</v>
      </c>
      <c r="F129" s="15">
        <v>248415.54</v>
      </c>
      <c r="G129" s="15">
        <f>F129</f>
        <v>248415.54</v>
      </c>
      <c r="H129" s="40"/>
      <c r="I129" s="40"/>
      <c r="J129" s="40"/>
      <c r="K129" s="40"/>
      <c r="L129" s="40"/>
      <c r="M129" s="1"/>
      <c r="N129" s="1"/>
      <c r="O129" s="1"/>
    </row>
    <row r="130" spans="1:15" ht="11.25" customHeight="1" x14ac:dyDescent="0.25">
      <c r="A130" s="43"/>
      <c r="B130" s="55"/>
      <c r="C130" s="40"/>
      <c r="D130" s="40"/>
      <c r="E130" s="5" t="s">
        <v>124</v>
      </c>
      <c r="F130" s="9">
        <v>0</v>
      </c>
      <c r="G130" s="9">
        <v>0</v>
      </c>
      <c r="H130" s="40"/>
      <c r="I130" s="40"/>
      <c r="J130" s="40"/>
      <c r="K130" s="40"/>
      <c r="L130" s="40"/>
      <c r="M130" s="1"/>
      <c r="N130" s="1"/>
      <c r="O130" s="1"/>
    </row>
    <row r="131" spans="1:15" ht="12.75" customHeight="1" x14ac:dyDescent="0.25">
      <c r="A131" s="44"/>
      <c r="B131" s="56"/>
      <c r="C131" s="41"/>
      <c r="D131" s="41"/>
      <c r="E131" s="5" t="s">
        <v>121</v>
      </c>
      <c r="F131" s="9">
        <v>0</v>
      </c>
      <c r="G131" s="9">
        <v>0</v>
      </c>
      <c r="H131" s="40"/>
      <c r="I131" s="40"/>
      <c r="J131" s="40"/>
      <c r="K131" s="40"/>
      <c r="L131" s="40"/>
      <c r="M131" s="1"/>
      <c r="N131" s="1"/>
      <c r="O131" s="1"/>
    </row>
    <row r="132" spans="1:15" ht="11.25" customHeight="1" x14ac:dyDescent="0.25">
      <c r="A132" s="42" t="s">
        <v>31</v>
      </c>
      <c r="B132" s="54" t="s">
        <v>273</v>
      </c>
      <c r="C132" s="39">
        <v>502</v>
      </c>
      <c r="D132" s="39">
        <v>230410110</v>
      </c>
      <c r="E132" s="4" t="s">
        <v>17</v>
      </c>
      <c r="F132" s="12">
        <f>SUM(F133:F134)</f>
        <v>399725</v>
      </c>
      <c r="G132" s="12">
        <f>SUM(G133:G134)</f>
        <v>399725</v>
      </c>
      <c r="H132" s="81" t="s">
        <v>272</v>
      </c>
      <c r="I132" s="39" t="s">
        <v>56</v>
      </c>
      <c r="J132" s="39">
        <v>1</v>
      </c>
      <c r="K132" s="39">
        <v>1</v>
      </c>
      <c r="L132" s="39">
        <v>1</v>
      </c>
      <c r="M132" s="1"/>
      <c r="N132" s="1"/>
      <c r="O132" s="1"/>
    </row>
    <row r="133" spans="1:15" ht="22.5" customHeight="1" x14ac:dyDescent="0.25">
      <c r="A133" s="43"/>
      <c r="B133" s="55"/>
      <c r="C133" s="40"/>
      <c r="D133" s="40"/>
      <c r="E133" s="5" t="s">
        <v>18</v>
      </c>
      <c r="F133" s="15">
        <v>25580.68</v>
      </c>
      <c r="G133" s="15">
        <f>F133</f>
        <v>25580.68</v>
      </c>
      <c r="H133" s="40"/>
      <c r="I133" s="40"/>
      <c r="J133" s="40"/>
      <c r="K133" s="40"/>
      <c r="L133" s="40"/>
      <c r="M133" s="1"/>
      <c r="N133" s="1"/>
      <c r="O133" s="1"/>
    </row>
    <row r="134" spans="1:15" ht="15" customHeight="1" x14ac:dyDescent="0.25">
      <c r="A134" s="43"/>
      <c r="B134" s="55"/>
      <c r="C134" s="40"/>
      <c r="D134" s="40"/>
      <c r="E134" s="5" t="s">
        <v>19</v>
      </c>
      <c r="F134" s="15">
        <v>374144.32</v>
      </c>
      <c r="G134" s="15">
        <f>F134</f>
        <v>374144.32</v>
      </c>
      <c r="H134" s="40"/>
      <c r="I134" s="40"/>
      <c r="J134" s="40"/>
      <c r="K134" s="40"/>
      <c r="L134" s="40"/>
      <c r="M134" s="1"/>
      <c r="N134" s="1"/>
      <c r="O134" s="1"/>
    </row>
    <row r="135" spans="1:15" ht="14.25" customHeight="1" x14ac:dyDescent="0.25">
      <c r="A135" s="43"/>
      <c r="B135" s="55"/>
      <c r="C135" s="40"/>
      <c r="D135" s="40"/>
      <c r="E135" s="5" t="s">
        <v>124</v>
      </c>
      <c r="F135" s="9">
        <v>0</v>
      </c>
      <c r="G135" s="9">
        <v>0</v>
      </c>
      <c r="H135" s="40"/>
      <c r="I135" s="40"/>
      <c r="J135" s="40"/>
      <c r="K135" s="40"/>
      <c r="L135" s="40"/>
      <c r="M135" s="1"/>
      <c r="N135" s="1"/>
      <c r="O135" s="1"/>
    </row>
    <row r="136" spans="1:15" ht="11.25" customHeight="1" x14ac:dyDescent="0.25">
      <c r="A136" s="44"/>
      <c r="B136" s="56"/>
      <c r="C136" s="41"/>
      <c r="D136" s="41"/>
      <c r="E136" s="5" t="s">
        <v>121</v>
      </c>
      <c r="F136" s="9">
        <v>0</v>
      </c>
      <c r="G136" s="9">
        <v>0</v>
      </c>
      <c r="H136" s="40"/>
      <c r="I136" s="40"/>
      <c r="J136" s="40"/>
      <c r="K136" s="40"/>
      <c r="L136" s="40"/>
      <c r="M136" s="1"/>
      <c r="N136" s="1"/>
      <c r="O136" s="1"/>
    </row>
    <row r="137" spans="1:15" x14ac:dyDescent="0.25">
      <c r="A137" s="42" t="s">
        <v>33</v>
      </c>
      <c r="B137" s="45" t="s">
        <v>163</v>
      </c>
      <c r="C137" s="46"/>
      <c r="D137" s="47"/>
      <c r="E137" s="4" t="s">
        <v>17</v>
      </c>
      <c r="F137" s="9">
        <f t="shared" ref="F137:G139" si="10">F142</f>
        <v>91395.6</v>
      </c>
      <c r="G137" s="9">
        <f t="shared" si="10"/>
        <v>0</v>
      </c>
      <c r="H137" s="39" t="s">
        <v>22</v>
      </c>
      <c r="I137" s="39" t="s">
        <v>22</v>
      </c>
      <c r="J137" s="39" t="s">
        <v>22</v>
      </c>
      <c r="K137" s="39" t="s">
        <v>22</v>
      </c>
      <c r="L137" s="39" t="s">
        <v>22</v>
      </c>
      <c r="M137" s="1"/>
      <c r="N137" s="1"/>
      <c r="O137" s="1"/>
    </row>
    <row r="138" spans="1:15" ht="33.75" x14ac:dyDescent="0.25">
      <c r="A138" s="43"/>
      <c r="B138" s="48"/>
      <c r="C138" s="49"/>
      <c r="D138" s="50"/>
      <c r="E138" s="5" t="s">
        <v>18</v>
      </c>
      <c r="F138" s="9">
        <f t="shared" si="10"/>
        <v>91395.6</v>
      </c>
      <c r="G138" s="9">
        <f t="shared" si="10"/>
        <v>0</v>
      </c>
      <c r="H138" s="40"/>
      <c r="I138" s="40"/>
      <c r="J138" s="40"/>
      <c r="K138" s="40"/>
      <c r="L138" s="40"/>
      <c r="M138" s="1"/>
      <c r="N138" s="1"/>
      <c r="O138" s="1"/>
    </row>
    <row r="139" spans="1:15" ht="14.25" customHeight="1" x14ac:dyDescent="0.25">
      <c r="A139" s="43"/>
      <c r="B139" s="48"/>
      <c r="C139" s="49"/>
      <c r="D139" s="50"/>
      <c r="E139" s="5" t="s">
        <v>19</v>
      </c>
      <c r="F139" s="9">
        <f t="shared" si="10"/>
        <v>0</v>
      </c>
      <c r="G139" s="9">
        <f t="shared" si="10"/>
        <v>0</v>
      </c>
      <c r="H139" s="40"/>
      <c r="I139" s="40"/>
      <c r="J139" s="40"/>
      <c r="K139" s="40"/>
      <c r="L139" s="40"/>
      <c r="M139" s="1"/>
      <c r="N139" s="1"/>
      <c r="O139" s="1"/>
    </row>
    <row r="140" spans="1:15" ht="14.25" customHeight="1" x14ac:dyDescent="0.25">
      <c r="A140" s="43"/>
      <c r="B140" s="48"/>
      <c r="C140" s="49"/>
      <c r="D140" s="50"/>
      <c r="E140" s="5" t="s">
        <v>124</v>
      </c>
      <c r="F140" s="9">
        <v>0</v>
      </c>
      <c r="G140" s="9">
        <v>0</v>
      </c>
      <c r="H140" s="40"/>
      <c r="I140" s="40"/>
      <c r="J140" s="40"/>
      <c r="K140" s="40"/>
      <c r="L140" s="40"/>
      <c r="M140" s="1"/>
      <c r="N140" s="1"/>
      <c r="O140" s="1"/>
    </row>
    <row r="141" spans="1:15" x14ac:dyDescent="0.25">
      <c r="A141" s="44"/>
      <c r="B141" s="51"/>
      <c r="C141" s="52"/>
      <c r="D141" s="53"/>
      <c r="E141" s="5" t="s">
        <v>121</v>
      </c>
      <c r="F141" s="9">
        <v>0</v>
      </c>
      <c r="G141" s="9">
        <v>0</v>
      </c>
      <c r="H141" s="41"/>
      <c r="I141" s="41"/>
      <c r="J141" s="41"/>
      <c r="K141" s="41"/>
      <c r="L141" s="41"/>
      <c r="M141" s="1"/>
      <c r="N141" s="1"/>
      <c r="O141" s="1"/>
    </row>
    <row r="142" spans="1:15" x14ac:dyDescent="0.25">
      <c r="A142" s="42" t="s">
        <v>67</v>
      </c>
      <c r="B142" s="54" t="s">
        <v>57</v>
      </c>
      <c r="C142" s="39">
        <v>502</v>
      </c>
      <c r="D142" s="39" t="s">
        <v>22</v>
      </c>
      <c r="E142" s="4" t="s">
        <v>17</v>
      </c>
      <c r="F142" s="9">
        <f>SUM(F143:F144)</f>
        <v>91395.6</v>
      </c>
      <c r="G142" s="9">
        <f>SUM(G143:G144)</f>
        <v>0</v>
      </c>
      <c r="H142" s="39" t="s">
        <v>22</v>
      </c>
      <c r="I142" s="39" t="s">
        <v>22</v>
      </c>
      <c r="J142" s="39" t="s">
        <v>22</v>
      </c>
      <c r="K142" s="39" t="s">
        <v>22</v>
      </c>
      <c r="L142" s="39" t="s">
        <v>22</v>
      </c>
      <c r="M142" s="1"/>
      <c r="N142" s="1"/>
      <c r="O142" s="1"/>
    </row>
    <row r="143" spans="1:15" ht="33.75" x14ac:dyDescent="0.25">
      <c r="A143" s="43"/>
      <c r="B143" s="55"/>
      <c r="C143" s="40"/>
      <c r="D143" s="40"/>
      <c r="E143" s="5" t="s">
        <v>18</v>
      </c>
      <c r="F143" s="9">
        <f>SUM(F148)</f>
        <v>91395.6</v>
      </c>
      <c r="G143" s="9">
        <f>SUM(G148)</f>
        <v>0</v>
      </c>
      <c r="H143" s="40"/>
      <c r="I143" s="40"/>
      <c r="J143" s="40"/>
      <c r="K143" s="40"/>
      <c r="L143" s="40"/>
      <c r="M143" s="1"/>
      <c r="N143" s="1"/>
      <c r="O143" s="1"/>
    </row>
    <row r="144" spans="1:15" ht="12" customHeight="1" x14ac:dyDescent="0.25">
      <c r="A144" s="43"/>
      <c r="B144" s="55"/>
      <c r="C144" s="40"/>
      <c r="D144" s="40"/>
      <c r="E144" s="5" t="s">
        <v>19</v>
      </c>
      <c r="F144" s="9">
        <f>F149</f>
        <v>0</v>
      </c>
      <c r="G144" s="9">
        <f>G149</f>
        <v>0</v>
      </c>
      <c r="H144" s="40"/>
      <c r="I144" s="40"/>
      <c r="J144" s="40"/>
      <c r="K144" s="40"/>
      <c r="L144" s="40"/>
      <c r="M144" s="1"/>
      <c r="N144" s="1"/>
      <c r="O144" s="1"/>
    </row>
    <row r="145" spans="1:15" ht="12" customHeight="1" x14ac:dyDescent="0.25">
      <c r="A145" s="43"/>
      <c r="B145" s="55"/>
      <c r="C145" s="40"/>
      <c r="D145" s="40"/>
      <c r="E145" s="5" t="s">
        <v>124</v>
      </c>
      <c r="F145" s="9">
        <v>0</v>
      </c>
      <c r="G145" s="9">
        <v>0</v>
      </c>
      <c r="H145" s="40"/>
      <c r="I145" s="40"/>
      <c r="J145" s="40"/>
      <c r="K145" s="40"/>
      <c r="L145" s="40"/>
      <c r="M145" s="1"/>
      <c r="N145" s="1"/>
      <c r="O145" s="1"/>
    </row>
    <row r="146" spans="1:15" x14ac:dyDescent="0.25">
      <c r="A146" s="44"/>
      <c r="B146" s="56"/>
      <c r="C146" s="41"/>
      <c r="D146" s="41"/>
      <c r="E146" s="5" t="s">
        <v>121</v>
      </c>
      <c r="F146" s="9">
        <v>0</v>
      </c>
      <c r="G146" s="9">
        <v>0</v>
      </c>
      <c r="H146" s="41"/>
      <c r="I146" s="41"/>
      <c r="J146" s="41"/>
      <c r="K146" s="41"/>
      <c r="L146" s="41"/>
      <c r="M146" s="1"/>
      <c r="N146" s="1"/>
      <c r="O146" s="1"/>
    </row>
    <row r="147" spans="1:15" ht="15" customHeight="1" x14ac:dyDescent="0.25">
      <c r="A147" s="42" t="s">
        <v>235</v>
      </c>
      <c r="B147" s="54" t="s">
        <v>236</v>
      </c>
      <c r="C147" s="39">
        <v>502</v>
      </c>
      <c r="D147" s="39">
        <v>230410110</v>
      </c>
      <c r="E147" s="4" t="s">
        <v>17</v>
      </c>
      <c r="F147" s="12">
        <v>91395.6</v>
      </c>
      <c r="G147" s="12">
        <v>91395.6</v>
      </c>
      <c r="H147" s="81" t="s">
        <v>261</v>
      </c>
      <c r="I147" s="39" t="s">
        <v>56</v>
      </c>
      <c r="J147" s="39">
        <v>0</v>
      </c>
      <c r="K147" s="39">
        <v>1</v>
      </c>
      <c r="L147" s="39">
        <v>0</v>
      </c>
      <c r="M147" s="1"/>
      <c r="N147" s="1"/>
      <c r="O147" s="1"/>
    </row>
    <row r="148" spans="1:15" ht="33.75" x14ac:dyDescent="0.25">
      <c r="A148" s="43"/>
      <c r="B148" s="55"/>
      <c r="C148" s="40"/>
      <c r="D148" s="40"/>
      <c r="E148" s="5" t="s">
        <v>18</v>
      </c>
      <c r="F148" s="15">
        <v>91395.6</v>
      </c>
      <c r="G148" s="15">
        <v>0</v>
      </c>
      <c r="H148" s="40"/>
      <c r="I148" s="40"/>
      <c r="J148" s="40"/>
      <c r="K148" s="40"/>
      <c r="L148" s="40"/>
      <c r="M148" s="1"/>
      <c r="N148" s="1"/>
      <c r="O148" s="1"/>
    </row>
    <row r="149" spans="1:15" ht="13.5" customHeight="1" x14ac:dyDescent="0.25">
      <c r="A149" s="43"/>
      <c r="B149" s="55"/>
      <c r="C149" s="40"/>
      <c r="D149" s="40"/>
      <c r="E149" s="5" t="s">
        <v>19</v>
      </c>
      <c r="F149" s="15">
        <v>0</v>
      </c>
      <c r="G149" s="15">
        <v>0</v>
      </c>
      <c r="H149" s="40"/>
      <c r="I149" s="40"/>
      <c r="J149" s="40"/>
      <c r="K149" s="40"/>
      <c r="L149" s="40"/>
      <c r="M149" s="1"/>
      <c r="N149" s="1"/>
      <c r="O149" s="1"/>
    </row>
    <row r="150" spans="1:15" ht="12" customHeight="1" x14ac:dyDescent="0.25">
      <c r="A150" s="43"/>
      <c r="B150" s="55"/>
      <c r="C150" s="40"/>
      <c r="D150" s="40"/>
      <c r="E150" s="5" t="s">
        <v>124</v>
      </c>
      <c r="F150" s="9">
        <v>0</v>
      </c>
      <c r="G150" s="9">
        <v>0</v>
      </c>
      <c r="H150" s="40"/>
      <c r="I150" s="40"/>
      <c r="J150" s="40"/>
      <c r="K150" s="40"/>
      <c r="L150" s="40"/>
      <c r="M150" s="1"/>
      <c r="N150" s="1"/>
      <c r="O150" s="1"/>
    </row>
    <row r="151" spans="1:15" x14ac:dyDescent="0.25">
      <c r="A151" s="44"/>
      <c r="B151" s="56"/>
      <c r="C151" s="41"/>
      <c r="D151" s="41"/>
      <c r="E151" s="5" t="s">
        <v>121</v>
      </c>
      <c r="F151" s="9">
        <v>0</v>
      </c>
      <c r="G151" s="9">
        <v>0</v>
      </c>
      <c r="H151" s="40"/>
      <c r="I151" s="40"/>
      <c r="J151" s="40"/>
      <c r="K151" s="40"/>
      <c r="L151" s="40"/>
      <c r="M151" s="1"/>
      <c r="N151" s="1"/>
      <c r="O151" s="1"/>
    </row>
    <row r="152" spans="1:15" x14ac:dyDescent="0.25">
      <c r="A152" s="101" t="s">
        <v>36</v>
      </c>
      <c r="B152" s="247" t="s">
        <v>164</v>
      </c>
      <c r="C152" s="248"/>
      <c r="D152" s="249"/>
      <c r="E152" s="4" t="s">
        <v>17</v>
      </c>
      <c r="F152" s="9">
        <f>F157</f>
        <v>100000</v>
      </c>
      <c r="G152" s="9">
        <f>G157</f>
        <v>100000</v>
      </c>
      <c r="H152" s="110" t="s">
        <v>22</v>
      </c>
      <c r="I152" s="110" t="s">
        <v>22</v>
      </c>
      <c r="J152" s="110" t="s">
        <v>22</v>
      </c>
      <c r="K152" s="110" t="s">
        <v>22</v>
      </c>
      <c r="L152" s="110" t="s">
        <v>22</v>
      </c>
      <c r="M152" s="1"/>
      <c r="N152" s="1"/>
      <c r="O152" s="1"/>
    </row>
    <row r="153" spans="1:15" ht="14.25" customHeight="1" x14ac:dyDescent="0.25">
      <c r="A153" s="102"/>
      <c r="B153" s="250"/>
      <c r="C153" s="251"/>
      <c r="D153" s="252"/>
      <c r="E153" s="5" t="s">
        <v>18</v>
      </c>
      <c r="F153" s="9">
        <f>F158</f>
        <v>100000</v>
      </c>
      <c r="G153" s="9">
        <f>G158</f>
        <v>100000</v>
      </c>
      <c r="H153" s="111"/>
      <c r="I153" s="111"/>
      <c r="J153" s="111"/>
      <c r="K153" s="111"/>
      <c r="L153" s="111"/>
      <c r="M153" s="1"/>
      <c r="N153" s="1"/>
      <c r="O153" s="1"/>
    </row>
    <row r="154" spans="1:15" ht="13.5" customHeight="1" x14ac:dyDescent="0.25">
      <c r="A154" s="102"/>
      <c r="B154" s="250"/>
      <c r="C154" s="251"/>
      <c r="D154" s="252"/>
      <c r="E154" s="5" t="s">
        <v>19</v>
      </c>
      <c r="F154" s="9">
        <v>0</v>
      </c>
      <c r="G154" s="9">
        <v>0</v>
      </c>
      <c r="H154" s="111"/>
      <c r="I154" s="111"/>
      <c r="J154" s="111"/>
      <c r="K154" s="111"/>
      <c r="L154" s="111"/>
      <c r="M154" s="1"/>
      <c r="N154" s="1"/>
      <c r="O154" s="1"/>
    </row>
    <row r="155" spans="1:15" ht="12" customHeight="1" x14ac:dyDescent="0.25">
      <c r="A155" s="102"/>
      <c r="B155" s="250"/>
      <c r="C155" s="251"/>
      <c r="D155" s="252"/>
      <c r="E155" s="5" t="s">
        <v>124</v>
      </c>
      <c r="F155" s="9">
        <v>0</v>
      </c>
      <c r="G155" s="9">
        <v>0</v>
      </c>
      <c r="H155" s="111"/>
      <c r="I155" s="111"/>
      <c r="J155" s="111"/>
      <c r="K155" s="111"/>
      <c r="L155" s="111"/>
      <c r="M155" s="1"/>
      <c r="N155" s="1"/>
      <c r="O155" s="1"/>
    </row>
    <row r="156" spans="1:15" x14ac:dyDescent="0.25">
      <c r="A156" s="103"/>
      <c r="B156" s="253"/>
      <c r="C156" s="254"/>
      <c r="D156" s="255"/>
      <c r="E156" s="5" t="s">
        <v>121</v>
      </c>
      <c r="F156" s="9">
        <v>0</v>
      </c>
      <c r="G156" s="9">
        <v>0</v>
      </c>
      <c r="H156" s="112"/>
      <c r="I156" s="112"/>
      <c r="J156" s="112"/>
      <c r="K156" s="112"/>
      <c r="L156" s="112"/>
      <c r="M156" s="1"/>
      <c r="N156" s="1"/>
      <c r="O156" s="1"/>
    </row>
    <row r="157" spans="1:15" x14ac:dyDescent="0.25">
      <c r="A157" s="101" t="s">
        <v>165</v>
      </c>
      <c r="B157" s="239" t="s">
        <v>148</v>
      </c>
      <c r="C157" s="104" t="s">
        <v>22</v>
      </c>
      <c r="D157" s="104" t="s">
        <v>22</v>
      </c>
      <c r="E157" s="4" t="s">
        <v>17</v>
      </c>
      <c r="F157" s="9">
        <f>F162</f>
        <v>100000</v>
      </c>
      <c r="G157" s="9">
        <f>G162</f>
        <v>100000</v>
      </c>
      <c r="H157" s="110" t="s">
        <v>22</v>
      </c>
      <c r="I157" s="110" t="s">
        <v>22</v>
      </c>
      <c r="J157" s="110" t="s">
        <v>22</v>
      </c>
      <c r="K157" s="110" t="s">
        <v>22</v>
      </c>
      <c r="L157" s="110" t="s">
        <v>22</v>
      </c>
      <c r="M157" s="1"/>
      <c r="N157" s="1"/>
      <c r="O157" s="1"/>
    </row>
    <row r="158" spans="1:15" ht="15" customHeight="1" x14ac:dyDescent="0.25">
      <c r="A158" s="102"/>
      <c r="B158" s="240"/>
      <c r="C158" s="105"/>
      <c r="D158" s="105"/>
      <c r="E158" s="5" t="s">
        <v>18</v>
      </c>
      <c r="F158" s="9">
        <f>F163</f>
        <v>100000</v>
      </c>
      <c r="G158" s="9">
        <f>G163</f>
        <v>100000</v>
      </c>
      <c r="H158" s="111"/>
      <c r="I158" s="111"/>
      <c r="J158" s="111"/>
      <c r="K158" s="111"/>
      <c r="L158" s="111"/>
      <c r="M158" s="1"/>
      <c r="N158" s="1"/>
      <c r="O158" s="1"/>
    </row>
    <row r="159" spans="1:15" ht="11.25" customHeight="1" x14ac:dyDescent="0.25">
      <c r="A159" s="102"/>
      <c r="B159" s="240"/>
      <c r="C159" s="105"/>
      <c r="D159" s="105"/>
      <c r="E159" s="5" t="s">
        <v>19</v>
      </c>
      <c r="F159" s="9">
        <v>0</v>
      </c>
      <c r="G159" s="9">
        <v>0</v>
      </c>
      <c r="H159" s="111"/>
      <c r="I159" s="111"/>
      <c r="J159" s="111"/>
      <c r="K159" s="111"/>
      <c r="L159" s="111"/>
      <c r="M159" s="1"/>
      <c r="N159" s="1"/>
      <c r="O159" s="1"/>
    </row>
    <row r="160" spans="1:15" ht="12" customHeight="1" x14ac:dyDescent="0.25">
      <c r="A160" s="102"/>
      <c r="B160" s="240"/>
      <c r="C160" s="105"/>
      <c r="D160" s="105"/>
      <c r="E160" s="5" t="s">
        <v>124</v>
      </c>
      <c r="F160" s="9">
        <v>0</v>
      </c>
      <c r="G160" s="9">
        <v>0</v>
      </c>
      <c r="H160" s="111"/>
      <c r="I160" s="111"/>
      <c r="J160" s="111"/>
      <c r="K160" s="111"/>
      <c r="L160" s="111"/>
      <c r="M160" s="1"/>
      <c r="N160" s="1"/>
      <c r="O160" s="1"/>
    </row>
    <row r="161" spans="1:15" x14ac:dyDescent="0.25">
      <c r="A161" s="103"/>
      <c r="B161" s="241"/>
      <c r="C161" s="106"/>
      <c r="D161" s="106"/>
      <c r="E161" s="5" t="s">
        <v>121</v>
      </c>
      <c r="F161" s="9">
        <v>0</v>
      </c>
      <c r="G161" s="9">
        <v>0</v>
      </c>
      <c r="H161" s="112"/>
      <c r="I161" s="112"/>
      <c r="J161" s="112"/>
      <c r="K161" s="112"/>
      <c r="L161" s="112"/>
      <c r="M161" s="1"/>
      <c r="N161" s="1"/>
      <c r="O161" s="1"/>
    </row>
    <row r="162" spans="1:15" ht="15" customHeight="1" x14ac:dyDescent="0.25">
      <c r="A162" s="286" t="s">
        <v>175</v>
      </c>
      <c r="B162" s="269" t="s">
        <v>274</v>
      </c>
      <c r="C162" s="262" t="s">
        <v>81</v>
      </c>
      <c r="D162" s="163" t="s">
        <v>154</v>
      </c>
      <c r="E162" s="4" t="s">
        <v>17</v>
      </c>
      <c r="F162" s="30">
        <f>SUM(F163:F164)</f>
        <v>100000</v>
      </c>
      <c r="G162" s="30">
        <f>SUM(G163:G164)</f>
        <v>100000</v>
      </c>
      <c r="H162" s="290" t="s">
        <v>275</v>
      </c>
      <c r="I162" s="284" t="s">
        <v>276</v>
      </c>
      <c r="J162" s="263">
        <v>1500</v>
      </c>
      <c r="K162" s="263">
        <v>1500</v>
      </c>
      <c r="L162" s="263">
        <v>1500</v>
      </c>
      <c r="M162" s="1"/>
      <c r="N162" s="1"/>
      <c r="O162" s="1"/>
    </row>
    <row r="163" spans="1:15" ht="14.25" customHeight="1" x14ac:dyDescent="0.25">
      <c r="A163" s="286"/>
      <c r="B163" s="269"/>
      <c r="C163" s="262"/>
      <c r="D163" s="163"/>
      <c r="E163" s="5" t="s">
        <v>18</v>
      </c>
      <c r="F163" s="30">
        <v>100000</v>
      </c>
      <c r="G163" s="30">
        <v>100000</v>
      </c>
      <c r="H163" s="290"/>
      <c r="I163" s="284"/>
      <c r="J163" s="263"/>
      <c r="K163" s="263"/>
      <c r="L163" s="263"/>
      <c r="M163" s="1"/>
      <c r="N163" s="1"/>
      <c r="O163" s="1"/>
    </row>
    <row r="164" spans="1:15" ht="12.75" customHeight="1" x14ac:dyDescent="0.25">
      <c r="A164" s="286"/>
      <c r="B164" s="269"/>
      <c r="C164" s="262"/>
      <c r="D164" s="163"/>
      <c r="E164" s="5" t="s">
        <v>19</v>
      </c>
      <c r="F164" s="9">
        <v>0</v>
      </c>
      <c r="G164" s="9">
        <v>0</v>
      </c>
      <c r="H164" s="290"/>
      <c r="I164" s="284"/>
      <c r="J164" s="263"/>
      <c r="K164" s="263"/>
      <c r="L164" s="263"/>
      <c r="M164" s="1"/>
      <c r="N164" s="1"/>
      <c r="O164" s="1"/>
    </row>
    <row r="165" spans="1:15" ht="13.5" customHeight="1" x14ac:dyDescent="0.25">
      <c r="A165" s="286"/>
      <c r="B165" s="269"/>
      <c r="C165" s="262"/>
      <c r="D165" s="163"/>
      <c r="E165" s="5" t="s">
        <v>124</v>
      </c>
      <c r="F165" s="9">
        <v>0</v>
      </c>
      <c r="G165" s="9">
        <v>0</v>
      </c>
      <c r="H165" s="290"/>
      <c r="I165" s="284"/>
      <c r="J165" s="263"/>
      <c r="K165" s="263"/>
      <c r="L165" s="263"/>
      <c r="M165" s="1"/>
      <c r="N165" s="1"/>
      <c r="O165" s="1"/>
    </row>
    <row r="166" spans="1:15" x14ac:dyDescent="0.25">
      <c r="A166" s="286"/>
      <c r="B166" s="269"/>
      <c r="C166" s="262"/>
      <c r="D166" s="163"/>
      <c r="E166" s="5" t="s">
        <v>121</v>
      </c>
      <c r="F166" s="9">
        <v>0</v>
      </c>
      <c r="G166" s="9">
        <v>0</v>
      </c>
      <c r="H166" s="290"/>
      <c r="I166" s="284"/>
      <c r="J166" s="263"/>
      <c r="K166" s="263"/>
      <c r="L166" s="263"/>
      <c r="M166" s="1"/>
      <c r="N166" s="1"/>
      <c r="O166" s="1"/>
    </row>
    <row r="167" spans="1:15" x14ac:dyDescent="0.25">
      <c r="A167" s="42" t="s">
        <v>37</v>
      </c>
      <c r="B167" s="45" t="s">
        <v>167</v>
      </c>
      <c r="C167" s="46"/>
      <c r="D167" s="47"/>
      <c r="E167" s="4" t="s">
        <v>17</v>
      </c>
      <c r="F167" s="10">
        <f>SUM(F168:F170)</f>
        <v>11188273.84</v>
      </c>
      <c r="G167" s="10">
        <f>SUM(G168:G170)</f>
        <v>5664460.0200000005</v>
      </c>
      <c r="H167" s="39" t="s">
        <v>22</v>
      </c>
      <c r="I167" s="39" t="s">
        <v>22</v>
      </c>
      <c r="J167" s="39" t="s">
        <v>22</v>
      </c>
      <c r="K167" s="39" t="s">
        <v>22</v>
      </c>
      <c r="L167" s="39" t="s">
        <v>22</v>
      </c>
      <c r="M167" s="1"/>
      <c r="N167" s="1"/>
      <c r="O167" s="1"/>
    </row>
    <row r="168" spans="1:15" ht="25.5" customHeight="1" x14ac:dyDescent="0.25">
      <c r="A168" s="43"/>
      <c r="B168" s="48"/>
      <c r="C168" s="49"/>
      <c r="D168" s="50"/>
      <c r="E168" s="5" t="s">
        <v>18</v>
      </c>
      <c r="F168" s="10">
        <f t="shared" ref="F168:G170" si="11">F173</f>
        <v>2350171.9500000002</v>
      </c>
      <c r="G168" s="10">
        <f t="shared" si="11"/>
        <v>1215466.1200000001</v>
      </c>
      <c r="H168" s="40"/>
      <c r="I168" s="40"/>
      <c r="J168" s="40"/>
      <c r="K168" s="40"/>
      <c r="L168" s="40"/>
      <c r="M168" s="1"/>
      <c r="N168" s="1"/>
      <c r="O168" s="1"/>
    </row>
    <row r="169" spans="1:15" ht="12.75" customHeight="1" x14ac:dyDescent="0.25">
      <c r="A169" s="43"/>
      <c r="B169" s="48"/>
      <c r="C169" s="49"/>
      <c r="D169" s="50"/>
      <c r="E169" s="5" t="s">
        <v>19</v>
      </c>
      <c r="F169" s="10">
        <f t="shared" si="11"/>
        <v>0</v>
      </c>
      <c r="G169" s="10">
        <f t="shared" si="11"/>
        <v>0</v>
      </c>
      <c r="H169" s="40"/>
      <c r="I169" s="40"/>
      <c r="J169" s="40"/>
      <c r="K169" s="40"/>
      <c r="L169" s="40"/>
      <c r="M169" s="1"/>
      <c r="N169" s="1"/>
      <c r="O169" s="1"/>
    </row>
    <row r="170" spans="1:15" ht="25.15" customHeight="1" x14ac:dyDescent="0.25">
      <c r="A170" s="43"/>
      <c r="B170" s="48"/>
      <c r="C170" s="49"/>
      <c r="D170" s="50"/>
      <c r="E170" s="5" t="s">
        <v>124</v>
      </c>
      <c r="F170" s="10">
        <f t="shared" si="11"/>
        <v>8838101.8900000006</v>
      </c>
      <c r="G170" s="10">
        <f t="shared" si="11"/>
        <v>4448993.9000000004</v>
      </c>
      <c r="H170" s="40"/>
      <c r="I170" s="40"/>
      <c r="J170" s="40"/>
      <c r="K170" s="40"/>
      <c r="L170" s="40"/>
      <c r="M170" s="1"/>
      <c r="N170" s="1"/>
      <c r="O170" s="1"/>
    </row>
    <row r="171" spans="1:15" x14ac:dyDescent="0.25">
      <c r="A171" s="44"/>
      <c r="B171" s="51"/>
      <c r="C171" s="52"/>
      <c r="D171" s="53"/>
      <c r="E171" s="5" t="s">
        <v>121</v>
      </c>
      <c r="F171" s="10">
        <v>0</v>
      </c>
      <c r="G171" s="10">
        <v>0</v>
      </c>
      <c r="H171" s="41"/>
      <c r="I171" s="41"/>
      <c r="J171" s="41"/>
      <c r="K171" s="41"/>
      <c r="L171" s="41"/>
      <c r="M171" s="1"/>
      <c r="N171" s="1"/>
      <c r="O171" s="1"/>
    </row>
    <row r="172" spans="1:15" x14ac:dyDescent="0.25">
      <c r="A172" s="42" t="s">
        <v>38</v>
      </c>
      <c r="B172" s="54" t="s">
        <v>135</v>
      </c>
      <c r="C172" s="39">
        <v>502</v>
      </c>
      <c r="D172" s="39" t="s">
        <v>22</v>
      </c>
      <c r="E172" s="4" t="s">
        <v>17</v>
      </c>
      <c r="F172" s="10">
        <f>SUM(F173:F175)</f>
        <v>11188273.84</v>
      </c>
      <c r="G172" s="10">
        <f>SUM(G173:G175)</f>
        <v>5664460.0200000005</v>
      </c>
      <c r="H172" s="39" t="s">
        <v>22</v>
      </c>
      <c r="I172" s="39" t="s">
        <v>22</v>
      </c>
      <c r="J172" s="39" t="s">
        <v>22</v>
      </c>
      <c r="K172" s="39" t="s">
        <v>22</v>
      </c>
      <c r="L172" s="39" t="s">
        <v>22</v>
      </c>
      <c r="M172" s="1"/>
      <c r="N172" s="1"/>
      <c r="O172" s="1"/>
    </row>
    <row r="173" spans="1:15" ht="24.75" customHeight="1" x14ac:dyDescent="0.25">
      <c r="A173" s="43"/>
      <c r="B173" s="55"/>
      <c r="C173" s="40"/>
      <c r="D173" s="40"/>
      <c r="E173" s="5" t="s">
        <v>18</v>
      </c>
      <c r="F173" s="10">
        <f>SUM(F178)</f>
        <v>2350171.9500000002</v>
      </c>
      <c r="G173" s="10">
        <f>SUM(G178)</f>
        <v>1215466.1200000001</v>
      </c>
      <c r="H173" s="40"/>
      <c r="I173" s="40"/>
      <c r="J173" s="40"/>
      <c r="K173" s="40"/>
      <c r="L173" s="40"/>
      <c r="M173" s="1"/>
      <c r="N173" s="1"/>
      <c r="O173" s="1"/>
    </row>
    <row r="174" spans="1:15" ht="12" customHeight="1" x14ac:dyDescent="0.25">
      <c r="A174" s="43"/>
      <c r="B174" s="55"/>
      <c r="C174" s="40"/>
      <c r="D174" s="40"/>
      <c r="E174" s="5" t="s">
        <v>19</v>
      </c>
      <c r="F174" s="10">
        <f>F179</f>
        <v>0</v>
      </c>
      <c r="G174" s="10">
        <f>G179</f>
        <v>0</v>
      </c>
      <c r="H174" s="40"/>
      <c r="I174" s="40"/>
      <c r="J174" s="40"/>
      <c r="K174" s="40"/>
      <c r="L174" s="40"/>
      <c r="M174" s="1"/>
      <c r="N174" s="1"/>
      <c r="O174" s="1"/>
    </row>
    <row r="175" spans="1:15" ht="22.9" customHeight="1" x14ac:dyDescent="0.25">
      <c r="A175" s="43"/>
      <c r="B175" s="55"/>
      <c r="C175" s="40"/>
      <c r="D175" s="40"/>
      <c r="E175" s="5" t="s">
        <v>124</v>
      </c>
      <c r="F175" s="10">
        <f>SUM(F180)</f>
        <v>8838101.8900000006</v>
      </c>
      <c r="G175" s="10">
        <f>SUM(G180)</f>
        <v>4448993.9000000004</v>
      </c>
      <c r="H175" s="40"/>
      <c r="I175" s="40"/>
      <c r="J175" s="40"/>
      <c r="K175" s="40"/>
      <c r="L175" s="40"/>
      <c r="M175" s="1"/>
      <c r="N175" s="1"/>
      <c r="O175" s="1"/>
    </row>
    <row r="176" spans="1:15" x14ac:dyDescent="0.25">
      <c r="A176" s="44"/>
      <c r="B176" s="56"/>
      <c r="C176" s="41"/>
      <c r="D176" s="41"/>
      <c r="E176" s="5" t="s">
        <v>121</v>
      </c>
      <c r="F176" s="10">
        <v>0</v>
      </c>
      <c r="G176" s="10">
        <v>0</v>
      </c>
      <c r="H176" s="41"/>
      <c r="I176" s="41"/>
      <c r="J176" s="41"/>
      <c r="K176" s="41"/>
      <c r="L176" s="41"/>
      <c r="M176" s="1"/>
      <c r="N176" s="1"/>
      <c r="O176" s="1"/>
    </row>
    <row r="177" spans="1:15" ht="15" customHeight="1" x14ac:dyDescent="0.25">
      <c r="A177" s="286" t="s">
        <v>169</v>
      </c>
      <c r="B177" s="269" t="s">
        <v>168</v>
      </c>
      <c r="C177" s="163" t="s">
        <v>81</v>
      </c>
      <c r="D177" s="163" t="s">
        <v>110</v>
      </c>
      <c r="E177" s="4" t="s">
        <v>17</v>
      </c>
      <c r="F177" s="23">
        <f>SUM(F178:F181)</f>
        <v>11188273.84</v>
      </c>
      <c r="G177" s="23">
        <f>SUM(G178:G181)</f>
        <v>5664460.0200000005</v>
      </c>
      <c r="H177" s="152" t="s">
        <v>170</v>
      </c>
      <c r="I177" s="167" t="s">
        <v>61</v>
      </c>
      <c r="J177" s="165">
        <v>1.5</v>
      </c>
      <c r="K177" s="166">
        <v>1.5</v>
      </c>
      <c r="L177" s="165">
        <v>1.5</v>
      </c>
      <c r="M177" s="1"/>
      <c r="N177" s="1"/>
      <c r="O177" s="1"/>
    </row>
    <row r="178" spans="1:15" ht="33.75" x14ac:dyDescent="0.25">
      <c r="A178" s="286"/>
      <c r="B178" s="269"/>
      <c r="C178" s="163"/>
      <c r="D178" s="163"/>
      <c r="E178" s="5" t="s">
        <v>18</v>
      </c>
      <c r="F178" s="15">
        <v>2350171.9500000002</v>
      </c>
      <c r="G178" s="15">
        <v>1215466.1200000001</v>
      </c>
      <c r="H178" s="153"/>
      <c r="I178" s="167"/>
      <c r="J178" s="165"/>
      <c r="K178" s="166"/>
      <c r="L178" s="165"/>
      <c r="M178" s="1"/>
      <c r="N178" s="1"/>
      <c r="O178" s="1"/>
    </row>
    <row r="179" spans="1:15" ht="13.5" customHeight="1" x14ac:dyDescent="0.25">
      <c r="A179" s="286"/>
      <c r="B179" s="269"/>
      <c r="C179" s="163"/>
      <c r="D179" s="163"/>
      <c r="E179" s="5" t="s">
        <v>19</v>
      </c>
      <c r="F179" s="15">
        <v>0</v>
      </c>
      <c r="G179" s="15">
        <v>0</v>
      </c>
      <c r="H179" s="153"/>
      <c r="I179" s="167"/>
      <c r="J179" s="165"/>
      <c r="K179" s="166"/>
      <c r="L179" s="165"/>
      <c r="M179" s="1"/>
      <c r="N179" s="1"/>
      <c r="O179" s="1"/>
    </row>
    <row r="180" spans="1:15" ht="24" customHeight="1" x14ac:dyDescent="0.25">
      <c r="A180" s="286"/>
      <c r="B180" s="269"/>
      <c r="C180" s="163"/>
      <c r="D180" s="163"/>
      <c r="E180" s="5" t="s">
        <v>124</v>
      </c>
      <c r="F180" s="15">
        <v>8838101.8900000006</v>
      </c>
      <c r="G180" s="15">
        <v>4448993.9000000004</v>
      </c>
      <c r="H180" s="153"/>
      <c r="I180" s="167"/>
      <c r="J180" s="165"/>
      <c r="K180" s="166"/>
      <c r="L180" s="165"/>
      <c r="M180" s="1"/>
      <c r="N180" s="1"/>
      <c r="O180" s="1"/>
    </row>
    <row r="181" spans="1:15" x14ac:dyDescent="0.25">
      <c r="A181" s="286"/>
      <c r="B181" s="269"/>
      <c r="C181" s="163"/>
      <c r="D181" s="163"/>
      <c r="E181" s="5" t="s">
        <v>121</v>
      </c>
      <c r="F181" s="10">
        <v>0</v>
      </c>
      <c r="G181" s="10">
        <v>0</v>
      </c>
      <c r="H181" s="154"/>
      <c r="I181" s="167"/>
      <c r="J181" s="165"/>
      <c r="K181" s="166"/>
      <c r="L181" s="165"/>
      <c r="M181" s="1"/>
      <c r="N181" s="1"/>
      <c r="O181" s="1"/>
    </row>
    <row r="182" spans="1:15" x14ac:dyDescent="0.25">
      <c r="A182" s="74" t="s">
        <v>58</v>
      </c>
      <c r="B182" s="75"/>
      <c r="C182" s="71" t="s">
        <v>22</v>
      </c>
      <c r="D182" s="71" t="s">
        <v>22</v>
      </c>
      <c r="E182" s="18" t="s">
        <v>17</v>
      </c>
      <c r="F182" s="11">
        <f>SUM(F183:F186)</f>
        <v>12113376.77</v>
      </c>
      <c r="G182" s="11">
        <f>SUM(G183:G186)</f>
        <v>6498167.3500000006</v>
      </c>
      <c r="H182" s="71" t="s">
        <v>22</v>
      </c>
      <c r="I182" s="71" t="s">
        <v>22</v>
      </c>
      <c r="J182" s="71" t="s">
        <v>22</v>
      </c>
      <c r="K182" s="71" t="s">
        <v>22</v>
      </c>
      <c r="L182" s="71" t="s">
        <v>22</v>
      </c>
      <c r="M182" s="1"/>
      <c r="N182" s="1"/>
      <c r="O182" s="1"/>
    </row>
    <row r="183" spans="1:15" ht="32.25" customHeight="1" x14ac:dyDescent="0.25">
      <c r="A183" s="76"/>
      <c r="B183" s="77"/>
      <c r="C183" s="72"/>
      <c r="D183" s="72"/>
      <c r="E183" s="19" t="s">
        <v>18</v>
      </c>
      <c r="F183" s="11">
        <f>F123+F143+F158+F173</f>
        <v>2652715.02</v>
      </c>
      <c r="G183" s="11">
        <f>G173+G158+G143+G123</f>
        <v>1426613.59</v>
      </c>
      <c r="H183" s="72"/>
      <c r="I183" s="72"/>
      <c r="J183" s="72"/>
      <c r="K183" s="72"/>
      <c r="L183" s="72"/>
      <c r="M183" s="1"/>
      <c r="N183" s="1"/>
      <c r="O183" s="1"/>
    </row>
    <row r="184" spans="1:15" ht="21" x14ac:dyDescent="0.25">
      <c r="A184" s="76"/>
      <c r="B184" s="77"/>
      <c r="C184" s="72"/>
      <c r="D184" s="72"/>
      <c r="E184" s="19" t="s">
        <v>19</v>
      </c>
      <c r="F184" s="11">
        <f>F124+F144+F159+F174</f>
        <v>622559.86</v>
      </c>
      <c r="G184" s="11">
        <f>G174+G144+G159+G124</f>
        <v>622559.86</v>
      </c>
      <c r="H184" s="72"/>
      <c r="I184" s="72"/>
      <c r="J184" s="72"/>
      <c r="K184" s="72"/>
      <c r="L184" s="72"/>
      <c r="M184" s="1"/>
      <c r="N184" s="1"/>
      <c r="O184" s="1"/>
    </row>
    <row r="185" spans="1:15" ht="21.6" customHeight="1" x14ac:dyDescent="0.25">
      <c r="A185" s="76"/>
      <c r="B185" s="77"/>
      <c r="C185" s="72"/>
      <c r="D185" s="72"/>
      <c r="E185" s="19" t="s">
        <v>124</v>
      </c>
      <c r="F185" s="11">
        <f>F125+F145+F160+F175</f>
        <v>8838101.8900000006</v>
      </c>
      <c r="G185" s="11">
        <f>G175+G145</f>
        <v>4448993.9000000004</v>
      </c>
      <c r="H185" s="72"/>
      <c r="I185" s="72"/>
      <c r="J185" s="72"/>
      <c r="K185" s="72"/>
      <c r="L185" s="72"/>
      <c r="M185" s="1"/>
      <c r="N185" s="1"/>
      <c r="O185" s="1"/>
    </row>
    <row r="186" spans="1:15" ht="21" x14ac:dyDescent="0.25">
      <c r="A186" s="78"/>
      <c r="B186" s="79"/>
      <c r="C186" s="73"/>
      <c r="D186" s="73"/>
      <c r="E186" s="19" t="s">
        <v>20</v>
      </c>
      <c r="F186" s="11">
        <f>F126+F146+F161+F176</f>
        <v>0</v>
      </c>
      <c r="G186" s="11">
        <v>0</v>
      </c>
      <c r="H186" s="73"/>
      <c r="I186" s="73"/>
      <c r="J186" s="73"/>
      <c r="K186" s="73"/>
      <c r="L186" s="73"/>
      <c r="M186" s="1"/>
      <c r="N186" s="1"/>
      <c r="O186" s="1"/>
    </row>
    <row r="187" spans="1:15" ht="22.9" customHeight="1" x14ac:dyDescent="0.25">
      <c r="A187" s="57" t="s">
        <v>59</v>
      </c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9"/>
      <c r="M187" s="1"/>
      <c r="N187" s="1"/>
      <c r="O187" s="1"/>
    </row>
    <row r="188" spans="1:15" ht="25.5" customHeight="1" x14ac:dyDescent="0.25">
      <c r="A188" s="57" t="s">
        <v>60</v>
      </c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9"/>
      <c r="M188" s="1"/>
      <c r="N188" s="1"/>
      <c r="O188" s="1"/>
    </row>
    <row r="189" spans="1:15" x14ac:dyDescent="0.25">
      <c r="A189" s="42" t="s">
        <v>41</v>
      </c>
      <c r="B189" s="45" t="s">
        <v>145</v>
      </c>
      <c r="C189" s="46"/>
      <c r="D189" s="47"/>
      <c r="E189" s="4" t="s">
        <v>17</v>
      </c>
      <c r="F189" s="10">
        <f t="shared" ref="F189:G191" si="12">F194</f>
        <v>2747058.79</v>
      </c>
      <c r="G189" s="10">
        <f t="shared" si="12"/>
        <v>2747058.79</v>
      </c>
      <c r="H189" s="39" t="s">
        <v>22</v>
      </c>
      <c r="I189" s="39" t="s">
        <v>22</v>
      </c>
      <c r="J189" s="39" t="s">
        <v>22</v>
      </c>
      <c r="K189" s="39" t="s">
        <v>22</v>
      </c>
      <c r="L189" s="39" t="s">
        <v>22</v>
      </c>
      <c r="M189" s="1"/>
      <c r="N189" s="1"/>
      <c r="O189" s="1"/>
    </row>
    <row r="190" spans="1:15" ht="33.75" x14ac:dyDescent="0.25">
      <c r="A190" s="43"/>
      <c r="B190" s="48"/>
      <c r="C190" s="49"/>
      <c r="D190" s="50"/>
      <c r="E190" s="5" t="s">
        <v>18</v>
      </c>
      <c r="F190" s="10">
        <f t="shared" si="12"/>
        <v>82411.77</v>
      </c>
      <c r="G190" s="10">
        <f t="shared" si="12"/>
        <v>82411.77</v>
      </c>
      <c r="H190" s="40"/>
      <c r="I190" s="40"/>
      <c r="J190" s="40"/>
      <c r="K190" s="40"/>
      <c r="L190" s="40"/>
      <c r="M190" s="1"/>
      <c r="N190" s="1"/>
      <c r="O190" s="1"/>
    </row>
    <row r="191" spans="1:15" ht="22.5" x14ac:dyDescent="0.25">
      <c r="A191" s="43"/>
      <c r="B191" s="48"/>
      <c r="C191" s="49"/>
      <c r="D191" s="50"/>
      <c r="E191" s="5" t="s">
        <v>19</v>
      </c>
      <c r="F191" s="10">
        <f t="shared" si="12"/>
        <v>2664647.02</v>
      </c>
      <c r="G191" s="10">
        <f t="shared" si="12"/>
        <v>2664647.02</v>
      </c>
      <c r="H191" s="40"/>
      <c r="I191" s="40"/>
      <c r="J191" s="40"/>
      <c r="K191" s="40"/>
      <c r="L191" s="40"/>
      <c r="M191" s="1"/>
      <c r="N191" s="1"/>
      <c r="O191" s="1"/>
    </row>
    <row r="192" spans="1:15" ht="13.5" customHeight="1" x14ac:dyDescent="0.25">
      <c r="A192" s="43"/>
      <c r="B192" s="48"/>
      <c r="C192" s="49"/>
      <c r="D192" s="50"/>
      <c r="E192" s="5" t="s">
        <v>124</v>
      </c>
      <c r="F192" s="10">
        <v>0</v>
      </c>
      <c r="G192" s="10">
        <v>0</v>
      </c>
      <c r="H192" s="40"/>
      <c r="I192" s="40"/>
      <c r="J192" s="40"/>
      <c r="K192" s="40"/>
      <c r="L192" s="40"/>
      <c r="M192" s="1"/>
      <c r="N192" s="1"/>
      <c r="O192" s="1"/>
    </row>
    <row r="193" spans="1:15" x14ac:dyDescent="0.25">
      <c r="A193" s="44"/>
      <c r="B193" s="51"/>
      <c r="C193" s="52"/>
      <c r="D193" s="53"/>
      <c r="E193" s="5" t="s">
        <v>121</v>
      </c>
      <c r="F193" s="10">
        <v>0</v>
      </c>
      <c r="G193" s="10">
        <v>0</v>
      </c>
      <c r="H193" s="41"/>
      <c r="I193" s="41"/>
      <c r="J193" s="41"/>
      <c r="K193" s="41"/>
      <c r="L193" s="41"/>
      <c r="M193" s="1"/>
      <c r="N193" s="1"/>
      <c r="O193" s="1"/>
    </row>
    <row r="194" spans="1:15" x14ac:dyDescent="0.25">
      <c r="A194" s="42" t="s">
        <v>21</v>
      </c>
      <c r="B194" s="54" t="s">
        <v>172</v>
      </c>
      <c r="C194" s="39">
        <v>502</v>
      </c>
      <c r="D194" s="39" t="s">
        <v>22</v>
      </c>
      <c r="E194" s="4" t="s">
        <v>17</v>
      </c>
      <c r="F194" s="10">
        <f>SUM(F195:F198)</f>
        <v>2747058.79</v>
      </c>
      <c r="G194" s="10">
        <f>SUM(G195:G198)</f>
        <v>2747058.79</v>
      </c>
      <c r="H194" s="39" t="s">
        <v>22</v>
      </c>
      <c r="I194" s="39" t="s">
        <v>22</v>
      </c>
      <c r="J194" s="39" t="s">
        <v>22</v>
      </c>
      <c r="K194" s="39" t="s">
        <v>22</v>
      </c>
      <c r="L194" s="39" t="s">
        <v>22</v>
      </c>
      <c r="M194" s="1"/>
      <c r="N194" s="1"/>
      <c r="O194" s="1"/>
    </row>
    <row r="195" spans="1:15" ht="33.75" x14ac:dyDescent="0.25">
      <c r="A195" s="43"/>
      <c r="B195" s="55"/>
      <c r="C195" s="40"/>
      <c r="D195" s="40"/>
      <c r="E195" s="5" t="s">
        <v>18</v>
      </c>
      <c r="F195" s="10">
        <f>SUM(F200)</f>
        <v>82411.77</v>
      </c>
      <c r="G195" s="10">
        <f>SUM(G200)</f>
        <v>82411.77</v>
      </c>
      <c r="H195" s="40"/>
      <c r="I195" s="40"/>
      <c r="J195" s="40"/>
      <c r="K195" s="40"/>
      <c r="L195" s="40"/>
      <c r="M195" s="1"/>
      <c r="N195" s="1"/>
      <c r="O195" s="1"/>
    </row>
    <row r="196" spans="1:15" ht="22.5" x14ac:dyDescent="0.25">
      <c r="A196" s="43"/>
      <c r="B196" s="55"/>
      <c r="C196" s="40"/>
      <c r="D196" s="40"/>
      <c r="E196" s="5" t="s">
        <v>19</v>
      </c>
      <c r="F196" s="10">
        <f>SUM(F201)</f>
        <v>2664647.02</v>
      </c>
      <c r="G196" s="10">
        <f>SUM(G201)</f>
        <v>2664647.02</v>
      </c>
      <c r="H196" s="40"/>
      <c r="I196" s="40"/>
      <c r="J196" s="40"/>
      <c r="K196" s="40"/>
      <c r="L196" s="40"/>
      <c r="M196" s="1"/>
      <c r="N196" s="1"/>
      <c r="O196" s="1"/>
    </row>
    <row r="197" spans="1:15" ht="13.5" customHeight="1" x14ac:dyDescent="0.25">
      <c r="A197" s="43"/>
      <c r="B197" s="55"/>
      <c r="C197" s="40"/>
      <c r="D197" s="40"/>
      <c r="E197" s="5" t="s">
        <v>124</v>
      </c>
      <c r="F197" s="10">
        <v>0</v>
      </c>
      <c r="G197" s="10">
        <v>0</v>
      </c>
      <c r="H197" s="40"/>
      <c r="I197" s="40"/>
      <c r="J197" s="40"/>
      <c r="K197" s="40"/>
      <c r="L197" s="40"/>
      <c r="M197" s="1"/>
      <c r="N197" s="1"/>
      <c r="O197" s="1"/>
    </row>
    <row r="198" spans="1:15" x14ac:dyDescent="0.25">
      <c r="A198" s="44"/>
      <c r="B198" s="56"/>
      <c r="C198" s="41"/>
      <c r="D198" s="41"/>
      <c r="E198" s="5" t="s">
        <v>121</v>
      </c>
      <c r="F198" s="10">
        <v>0</v>
      </c>
      <c r="G198" s="10">
        <v>0</v>
      </c>
      <c r="H198" s="41"/>
      <c r="I198" s="41"/>
      <c r="J198" s="41"/>
      <c r="K198" s="41"/>
      <c r="L198" s="41"/>
      <c r="M198" s="1"/>
      <c r="N198" s="1"/>
      <c r="O198" s="1"/>
    </row>
    <row r="199" spans="1:15" ht="13.9" customHeight="1" x14ac:dyDescent="0.25">
      <c r="A199" s="42" t="s">
        <v>23</v>
      </c>
      <c r="B199" s="54" t="s">
        <v>171</v>
      </c>
      <c r="C199" s="39">
        <v>502</v>
      </c>
      <c r="D199" s="42" t="s">
        <v>226</v>
      </c>
      <c r="E199" s="4" t="s">
        <v>17</v>
      </c>
      <c r="F199" s="23">
        <v>2747058.79</v>
      </c>
      <c r="G199" s="23">
        <v>2747058.79</v>
      </c>
      <c r="H199" s="81" t="s">
        <v>223</v>
      </c>
      <c r="I199" s="39" t="s">
        <v>85</v>
      </c>
      <c r="J199" s="39">
        <v>4</v>
      </c>
      <c r="K199" s="39">
        <v>4</v>
      </c>
      <c r="L199" s="39">
        <v>4</v>
      </c>
      <c r="M199" s="1"/>
      <c r="N199" s="1"/>
      <c r="O199" s="1"/>
    </row>
    <row r="200" spans="1:15" ht="33.75" x14ac:dyDescent="0.25">
      <c r="A200" s="43"/>
      <c r="B200" s="270"/>
      <c r="C200" s="40"/>
      <c r="D200" s="43"/>
      <c r="E200" s="5" t="s">
        <v>18</v>
      </c>
      <c r="F200" s="23">
        <v>82411.77</v>
      </c>
      <c r="G200" s="23">
        <v>82411.77</v>
      </c>
      <c r="H200" s="96"/>
      <c r="I200" s="40"/>
      <c r="J200" s="40"/>
      <c r="K200" s="40"/>
      <c r="L200" s="40"/>
      <c r="M200" s="1"/>
      <c r="N200" s="1"/>
      <c r="O200" s="1"/>
    </row>
    <row r="201" spans="1:15" ht="23.25" customHeight="1" x14ac:dyDescent="0.25">
      <c r="A201" s="43"/>
      <c r="B201" s="270"/>
      <c r="C201" s="40"/>
      <c r="D201" s="43"/>
      <c r="E201" s="5" t="s">
        <v>19</v>
      </c>
      <c r="F201" s="23">
        <v>2664647.02</v>
      </c>
      <c r="G201" s="23">
        <v>2664647.02</v>
      </c>
      <c r="H201" s="96"/>
      <c r="I201" s="40"/>
      <c r="J201" s="40"/>
      <c r="K201" s="40"/>
      <c r="L201" s="40"/>
      <c r="M201" s="1"/>
      <c r="N201" s="1"/>
      <c r="O201" s="1"/>
    </row>
    <row r="202" spans="1:15" ht="25.5" customHeight="1" x14ac:dyDescent="0.25">
      <c r="A202" s="43"/>
      <c r="B202" s="270"/>
      <c r="C202" s="40"/>
      <c r="D202" s="43"/>
      <c r="E202" s="5" t="s">
        <v>124</v>
      </c>
      <c r="F202" s="10">
        <v>0</v>
      </c>
      <c r="G202" s="10">
        <v>0</v>
      </c>
      <c r="H202" s="96"/>
      <c r="I202" s="40"/>
      <c r="J202" s="40"/>
      <c r="K202" s="40"/>
      <c r="L202" s="40"/>
      <c r="M202" s="1"/>
      <c r="N202" s="1"/>
      <c r="O202" s="1"/>
    </row>
    <row r="203" spans="1:15" ht="16.149999999999999" customHeight="1" x14ac:dyDescent="0.25">
      <c r="A203" s="44"/>
      <c r="B203" s="271"/>
      <c r="C203" s="41"/>
      <c r="D203" s="44"/>
      <c r="E203" s="5" t="s">
        <v>121</v>
      </c>
      <c r="F203" s="10">
        <v>0</v>
      </c>
      <c r="G203" s="10">
        <v>0</v>
      </c>
      <c r="H203" s="96"/>
      <c r="I203" s="40"/>
      <c r="J203" s="40"/>
      <c r="K203" s="40"/>
      <c r="L203" s="40"/>
      <c r="M203" s="1"/>
      <c r="N203" s="1"/>
      <c r="O203" s="1"/>
    </row>
    <row r="204" spans="1:15" x14ac:dyDescent="0.25">
      <c r="A204" s="42" t="s">
        <v>36</v>
      </c>
      <c r="B204" s="45" t="s">
        <v>173</v>
      </c>
      <c r="C204" s="49"/>
      <c r="D204" s="47"/>
      <c r="E204" s="4" t="s">
        <v>17</v>
      </c>
      <c r="F204" s="9">
        <f>SUM(F205:F206)</f>
        <v>13126746.319999998</v>
      </c>
      <c r="G204" s="9">
        <f>SUM(G205:G206)</f>
        <v>13126746.319999998</v>
      </c>
      <c r="H204" s="39" t="s">
        <v>22</v>
      </c>
      <c r="I204" s="39" t="s">
        <v>22</v>
      </c>
      <c r="J204" s="39" t="s">
        <v>22</v>
      </c>
      <c r="K204" s="39" t="s">
        <v>22</v>
      </c>
      <c r="L204" s="39" t="s">
        <v>22</v>
      </c>
      <c r="M204" s="1"/>
      <c r="N204" s="1"/>
      <c r="O204" s="1"/>
    </row>
    <row r="205" spans="1:15" ht="24.75" customHeight="1" x14ac:dyDescent="0.25">
      <c r="A205" s="43"/>
      <c r="B205" s="48"/>
      <c r="C205" s="49"/>
      <c r="D205" s="50"/>
      <c r="E205" s="5" t="s">
        <v>18</v>
      </c>
      <c r="F205" s="9">
        <f>F210</f>
        <v>3950893.11</v>
      </c>
      <c r="G205" s="9">
        <f>F205</f>
        <v>3950893.11</v>
      </c>
      <c r="H205" s="40"/>
      <c r="I205" s="40"/>
      <c r="J205" s="40"/>
      <c r="K205" s="40"/>
      <c r="L205" s="40"/>
      <c r="M205" s="1"/>
      <c r="N205" s="1"/>
      <c r="O205" s="1"/>
    </row>
    <row r="206" spans="1:15" ht="22.5" x14ac:dyDescent="0.25">
      <c r="A206" s="43"/>
      <c r="B206" s="48"/>
      <c r="C206" s="49"/>
      <c r="D206" s="50"/>
      <c r="E206" s="5" t="s">
        <v>19</v>
      </c>
      <c r="F206" s="9">
        <f>F211</f>
        <v>9175853.209999999</v>
      </c>
      <c r="G206" s="9">
        <f>F206</f>
        <v>9175853.209999999</v>
      </c>
      <c r="H206" s="40"/>
      <c r="I206" s="40"/>
      <c r="J206" s="40"/>
      <c r="K206" s="40"/>
      <c r="L206" s="40"/>
      <c r="M206" s="1"/>
      <c r="N206" s="1"/>
      <c r="O206" s="1"/>
    </row>
    <row r="207" spans="1:15" ht="12" customHeight="1" x14ac:dyDescent="0.25">
      <c r="A207" s="43"/>
      <c r="B207" s="48"/>
      <c r="C207" s="49"/>
      <c r="D207" s="50"/>
      <c r="E207" s="5" t="s">
        <v>124</v>
      </c>
      <c r="F207" s="9">
        <v>0</v>
      </c>
      <c r="G207" s="9">
        <v>0</v>
      </c>
      <c r="H207" s="40"/>
      <c r="I207" s="40"/>
      <c r="J207" s="40"/>
      <c r="K207" s="40"/>
      <c r="L207" s="40"/>
      <c r="M207" s="1"/>
      <c r="N207" s="1"/>
      <c r="O207" s="1"/>
    </row>
    <row r="208" spans="1:15" ht="12.75" customHeight="1" x14ac:dyDescent="0.25">
      <c r="A208" s="44"/>
      <c r="B208" s="51"/>
      <c r="C208" s="52"/>
      <c r="D208" s="53"/>
      <c r="E208" s="5" t="s">
        <v>20</v>
      </c>
      <c r="F208" s="9">
        <v>0</v>
      </c>
      <c r="G208" s="9">
        <v>0</v>
      </c>
      <c r="H208" s="41"/>
      <c r="I208" s="41"/>
      <c r="J208" s="41"/>
      <c r="K208" s="41"/>
      <c r="L208" s="41"/>
      <c r="M208" s="1"/>
      <c r="N208" s="1"/>
      <c r="O208" s="1"/>
    </row>
    <row r="209" spans="1:15" x14ac:dyDescent="0.25">
      <c r="A209" s="42" t="s">
        <v>165</v>
      </c>
      <c r="B209" s="54" t="s">
        <v>174</v>
      </c>
      <c r="C209" s="39">
        <v>502</v>
      </c>
      <c r="D209" s="39" t="s">
        <v>22</v>
      </c>
      <c r="E209" s="4" t="s">
        <v>17</v>
      </c>
      <c r="F209" s="9">
        <f>SUM(F210:F211)</f>
        <v>13126746.319999998</v>
      </c>
      <c r="G209" s="9">
        <f>SUM(G210:G211)</f>
        <v>13126746.319999998</v>
      </c>
      <c r="H209" s="39" t="s">
        <v>22</v>
      </c>
      <c r="I209" s="39" t="s">
        <v>22</v>
      </c>
      <c r="J209" s="39" t="s">
        <v>22</v>
      </c>
      <c r="K209" s="39" t="s">
        <v>22</v>
      </c>
      <c r="L209" s="39" t="s">
        <v>22</v>
      </c>
      <c r="M209" s="1"/>
      <c r="N209" s="1"/>
      <c r="O209" s="1"/>
    </row>
    <row r="210" spans="1:15" ht="33.75" x14ac:dyDescent="0.25">
      <c r="A210" s="43"/>
      <c r="B210" s="55"/>
      <c r="C210" s="40"/>
      <c r="D210" s="40"/>
      <c r="E210" s="5" t="s">
        <v>18</v>
      </c>
      <c r="F210" s="9">
        <f>F215+F220+F225+F230+F235+F240+F245</f>
        <v>3950893.11</v>
      </c>
      <c r="G210" s="9">
        <f>F210</f>
        <v>3950893.11</v>
      </c>
      <c r="H210" s="40"/>
      <c r="I210" s="40"/>
      <c r="J210" s="40"/>
      <c r="K210" s="40"/>
      <c r="L210" s="40"/>
      <c r="M210" s="1"/>
      <c r="N210" s="1"/>
      <c r="O210" s="1"/>
    </row>
    <row r="211" spans="1:15" ht="22.5" x14ac:dyDescent="0.25">
      <c r="A211" s="43"/>
      <c r="B211" s="55"/>
      <c r="C211" s="40"/>
      <c r="D211" s="40"/>
      <c r="E211" s="5" t="s">
        <v>19</v>
      </c>
      <c r="F211" s="9">
        <f>F216+F221+F226+F231+F236+F241+F246</f>
        <v>9175853.209999999</v>
      </c>
      <c r="G211" s="9">
        <f>F211</f>
        <v>9175853.209999999</v>
      </c>
      <c r="H211" s="40"/>
      <c r="I211" s="40"/>
      <c r="J211" s="40"/>
      <c r="K211" s="40"/>
      <c r="L211" s="40"/>
      <c r="M211" s="1"/>
      <c r="N211" s="1"/>
      <c r="O211" s="1"/>
    </row>
    <row r="212" spans="1:15" ht="12" customHeight="1" x14ac:dyDescent="0.25">
      <c r="A212" s="43"/>
      <c r="B212" s="55"/>
      <c r="C212" s="40"/>
      <c r="D212" s="40"/>
      <c r="E212" s="5" t="s">
        <v>124</v>
      </c>
      <c r="F212" s="9">
        <v>0</v>
      </c>
      <c r="G212" s="9">
        <v>0</v>
      </c>
      <c r="H212" s="40"/>
      <c r="I212" s="40"/>
      <c r="J212" s="40"/>
      <c r="K212" s="40"/>
      <c r="L212" s="40"/>
      <c r="M212" s="1"/>
      <c r="N212" s="1"/>
      <c r="O212" s="1"/>
    </row>
    <row r="213" spans="1:15" ht="16.149999999999999" customHeight="1" x14ac:dyDescent="0.25">
      <c r="A213" s="44"/>
      <c r="B213" s="56"/>
      <c r="C213" s="41"/>
      <c r="D213" s="41"/>
      <c r="E213" s="5" t="s">
        <v>121</v>
      </c>
      <c r="F213" s="9">
        <v>0</v>
      </c>
      <c r="G213" s="9">
        <v>0</v>
      </c>
      <c r="H213" s="41"/>
      <c r="I213" s="41"/>
      <c r="J213" s="41"/>
      <c r="K213" s="41"/>
      <c r="L213" s="41"/>
      <c r="M213" s="1"/>
      <c r="N213" s="1"/>
      <c r="O213" s="1"/>
    </row>
    <row r="214" spans="1:15" ht="15" customHeight="1" x14ac:dyDescent="0.25">
      <c r="A214" s="42" t="s">
        <v>277</v>
      </c>
      <c r="B214" s="54" t="s">
        <v>278</v>
      </c>
      <c r="C214" s="39">
        <v>502</v>
      </c>
      <c r="D214" s="82" t="s">
        <v>227</v>
      </c>
      <c r="E214" s="4" t="s">
        <v>17</v>
      </c>
      <c r="F214" s="23">
        <f t="shared" ref="F214:G214" si="13">SUM(F215:F216)</f>
        <v>8133252.4400000004</v>
      </c>
      <c r="G214" s="23">
        <f t="shared" si="13"/>
        <v>8133252.4400000004</v>
      </c>
      <c r="H214" s="81" t="s">
        <v>279</v>
      </c>
      <c r="I214" s="39" t="s">
        <v>280</v>
      </c>
      <c r="J214" s="39">
        <v>1</v>
      </c>
      <c r="K214" s="39">
        <v>0</v>
      </c>
      <c r="L214" s="39">
        <v>1</v>
      </c>
      <c r="M214" s="1"/>
      <c r="N214" s="1"/>
      <c r="O214" s="1"/>
    </row>
    <row r="215" spans="1:15" ht="33.75" x14ac:dyDescent="0.25">
      <c r="A215" s="43"/>
      <c r="B215" s="55"/>
      <c r="C215" s="40"/>
      <c r="D215" s="83"/>
      <c r="E215" s="5" t="s">
        <v>18</v>
      </c>
      <c r="F215" s="23">
        <v>393056.82</v>
      </c>
      <c r="G215" s="23">
        <f>F215</f>
        <v>393056.82</v>
      </c>
      <c r="H215" s="96"/>
      <c r="I215" s="40"/>
      <c r="J215" s="40"/>
      <c r="K215" s="40"/>
      <c r="L215" s="40"/>
      <c r="M215" s="1"/>
      <c r="N215" s="1"/>
      <c r="O215" s="1"/>
    </row>
    <row r="216" spans="1:15" ht="22.5" x14ac:dyDescent="0.25">
      <c r="A216" s="43"/>
      <c r="B216" s="55"/>
      <c r="C216" s="40"/>
      <c r="D216" s="83"/>
      <c r="E216" s="5" t="s">
        <v>19</v>
      </c>
      <c r="F216" s="23">
        <v>7740195.6200000001</v>
      </c>
      <c r="G216" s="23">
        <f>F216</f>
        <v>7740195.6200000001</v>
      </c>
      <c r="H216" s="96"/>
      <c r="I216" s="40"/>
      <c r="J216" s="40"/>
      <c r="K216" s="40"/>
      <c r="L216" s="40"/>
      <c r="M216" s="1"/>
      <c r="N216" s="1"/>
      <c r="O216" s="1"/>
    </row>
    <row r="217" spans="1:15" ht="12.75" customHeight="1" x14ac:dyDescent="0.25">
      <c r="A217" s="43"/>
      <c r="B217" s="55"/>
      <c r="C217" s="40"/>
      <c r="D217" s="83"/>
      <c r="E217" s="5" t="s">
        <v>124</v>
      </c>
      <c r="F217" s="9">
        <v>0</v>
      </c>
      <c r="G217" s="9">
        <v>0</v>
      </c>
      <c r="H217" s="96"/>
      <c r="I217" s="40"/>
      <c r="J217" s="40"/>
      <c r="K217" s="40"/>
      <c r="L217" s="40"/>
      <c r="M217" s="1"/>
      <c r="N217" s="1"/>
      <c r="O217" s="1"/>
    </row>
    <row r="218" spans="1:15" x14ac:dyDescent="0.25">
      <c r="A218" s="44"/>
      <c r="B218" s="56"/>
      <c r="C218" s="41"/>
      <c r="D218" s="84"/>
      <c r="E218" s="5" t="s">
        <v>121</v>
      </c>
      <c r="F218" s="9">
        <v>0</v>
      </c>
      <c r="G218" s="9">
        <v>0</v>
      </c>
      <c r="H218" s="96"/>
      <c r="I218" s="40"/>
      <c r="J218" s="40"/>
      <c r="K218" s="40"/>
      <c r="L218" s="40"/>
      <c r="M218" s="1"/>
      <c r="N218" s="1"/>
      <c r="O218" s="1"/>
    </row>
    <row r="219" spans="1:15" x14ac:dyDescent="0.25">
      <c r="A219" s="42" t="s">
        <v>166</v>
      </c>
      <c r="B219" s="54" t="s">
        <v>176</v>
      </c>
      <c r="C219" s="39">
        <v>502</v>
      </c>
      <c r="D219" s="82" t="s">
        <v>228</v>
      </c>
      <c r="E219" s="4" t="s">
        <v>17</v>
      </c>
      <c r="F219" s="9">
        <v>995352.53</v>
      </c>
      <c r="G219" s="9">
        <v>995352.53</v>
      </c>
      <c r="H219" s="264" t="s">
        <v>180</v>
      </c>
      <c r="I219" s="264" t="s">
        <v>39</v>
      </c>
      <c r="J219" s="264">
        <v>100</v>
      </c>
      <c r="K219" s="264">
        <v>100</v>
      </c>
      <c r="L219" s="264">
        <v>100</v>
      </c>
      <c r="M219" s="1"/>
      <c r="N219" s="1"/>
      <c r="O219" s="1"/>
    </row>
    <row r="220" spans="1:15" ht="33.75" x14ac:dyDescent="0.25">
      <c r="A220" s="43"/>
      <c r="B220" s="55"/>
      <c r="C220" s="40"/>
      <c r="D220" s="83"/>
      <c r="E220" s="5" t="s">
        <v>18</v>
      </c>
      <c r="F220" s="23">
        <v>70786.38</v>
      </c>
      <c r="G220" s="23">
        <v>70786.38</v>
      </c>
      <c r="H220" s="265"/>
      <c r="I220" s="265"/>
      <c r="J220" s="265"/>
      <c r="K220" s="265"/>
      <c r="L220" s="265"/>
      <c r="M220" s="1"/>
      <c r="N220" s="1"/>
      <c r="O220" s="1"/>
    </row>
    <row r="221" spans="1:15" ht="22.5" x14ac:dyDescent="0.25">
      <c r="A221" s="43"/>
      <c r="B221" s="55"/>
      <c r="C221" s="40"/>
      <c r="D221" s="83"/>
      <c r="E221" s="5" t="s">
        <v>19</v>
      </c>
      <c r="F221" s="23">
        <v>924566.15</v>
      </c>
      <c r="G221" s="23">
        <v>924566.15</v>
      </c>
      <c r="H221" s="264" t="s">
        <v>181</v>
      </c>
      <c r="I221" s="264" t="s">
        <v>85</v>
      </c>
      <c r="J221" s="264">
        <v>9</v>
      </c>
      <c r="K221" s="264">
        <v>9</v>
      </c>
      <c r="L221" s="264">
        <v>9</v>
      </c>
      <c r="M221" s="1"/>
      <c r="N221" s="1"/>
      <c r="O221" s="1"/>
    </row>
    <row r="222" spans="1:15" ht="11.25" customHeight="1" x14ac:dyDescent="0.25">
      <c r="A222" s="43"/>
      <c r="B222" s="55"/>
      <c r="C222" s="40"/>
      <c r="D222" s="83"/>
      <c r="E222" s="5" t="s">
        <v>124</v>
      </c>
      <c r="F222" s="9">
        <v>0</v>
      </c>
      <c r="G222" s="9">
        <v>0</v>
      </c>
      <c r="H222" s="264"/>
      <c r="I222" s="264"/>
      <c r="J222" s="264"/>
      <c r="K222" s="264"/>
      <c r="L222" s="264"/>
      <c r="M222" s="1"/>
      <c r="N222" s="1"/>
      <c r="O222" s="1"/>
    </row>
    <row r="223" spans="1:15" x14ac:dyDescent="0.25">
      <c r="A223" s="44"/>
      <c r="B223" s="56"/>
      <c r="C223" s="41"/>
      <c r="D223" s="84"/>
      <c r="E223" s="5" t="s">
        <v>121</v>
      </c>
      <c r="F223" s="9">
        <v>0</v>
      </c>
      <c r="G223" s="9">
        <v>0</v>
      </c>
      <c r="H223" s="264"/>
      <c r="I223" s="264"/>
      <c r="J223" s="264"/>
      <c r="K223" s="264"/>
      <c r="L223" s="264"/>
      <c r="M223" s="1"/>
      <c r="N223" s="1"/>
      <c r="O223" s="1"/>
    </row>
    <row r="224" spans="1:15" ht="15" customHeight="1" x14ac:dyDescent="0.25">
      <c r="A224" s="42" t="s">
        <v>281</v>
      </c>
      <c r="B224" s="54" t="s">
        <v>282</v>
      </c>
      <c r="C224" s="39">
        <v>502</v>
      </c>
      <c r="D224" s="82" t="s">
        <v>228</v>
      </c>
      <c r="E224" s="4" t="s">
        <v>17</v>
      </c>
      <c r="F224" s="9">
        <f>SUM(F225:F226)</f>
        <v>416896</v>
      </c>
      <c r="G224" s="9">
        <f>SUM(G225:G226)</f>
        <v>416896</v>
      </c>
      <c r="H224" s="81" t="s">
        <v>283</v>
      </c>
      <c r="I224" s="81" t="s">
        <v>238</v>
      </c>
      <c r="J224" s="81">
        <v>0</v>
      </c>
      <c r="K224" s="81">
        <v>0</v>
      </c>
      <c r="L224" s="81">
        <v>0</v>
      </c>
      <c r="M224" s="1"/>
      <c r="N224" s="1"/>
      <c r="O224" s="1"/>
    </row>
    <row r="225" spans="1:15" ht="33.75" x14ac:dyDescent="0.25">
      <c r="A225" s="43"/>
      <c r="B225" s="55"/>
      <c r="C225" s="40"/>
      <c r="D225" s="83"/>
      <c r="E225" s="5" t="s">
        <v>18</v>
      </c>
      <c r="F225" s="23">
        <v>149990.72</v>
      </c>
      <c r="G225" s="23">
        <f>F225</f>
        <v>149990.72</v>
      </c>
      <c r="H225" s="96"/>
      <c r="I225" s="96"/>
      <c r="J225" s="96"/>
      <c r="K225" s="96"/>
      <c r="L225" s="96"/>
      <c r="M225" s="1"/>
      <c r="N225" s="1"/>
      <c r="O225" s="1"/>
    </row>
    <row r="226" spans="1:15" ht="22.5" x14ac:dyDescent="0.25">
      <c r="A226" s="43"/>
      <c r="B226" s="55"/>
      <c r="C226" s="40"/>
      <c r="D226" s="83"/>
      <c r="E226" s="5" t="s">
        <v>19</v>
      </c>
      <c r="F226" s="23">
        <v>266905.28000000003</v>
      </c>
      <c r="G226" s="23">
        <f>F226</f>
        <v>266905.28000000003</v>
      </c>
      <c r="H226" s="96"/>
      <c r="I226" s="96"/>
      <c r="J226" s="96"/>
      <c r="K226" s="96"/>
      <c r="L226" s="96"/>
      <c r="M226" s="1"/>
      <c r="N226" s="1"/>
      <c r="O226" s="1"/>
    </row>
    <row r="227" spans="1:15" ht="11.25" customHeight="1" x14ac:dyDescent="0.25">
      <c r="A227" s="43"/>
      <c r="B227" s="55"/>
      <c r="C227" s="40"/>
      <c r="D227" s="83"/>
      <c r="E227" s="5" t="s">
        <v>124</v>
      </c>
      <c r="F227" s="9">
        <v>0</v>
      </c>
      <c r="G227" s="9">
        <v>0</v>
      </c>
      <c r="H227" s="96"/>
      <c r="I227" s="96"/>
      <c r="J227" s="96"/>
      <c r="K227" s="96"/>
      <c r="L227" s="96"/>
      <c r="M227" s="1"/>
      <c r="N227" s="1"/>
      <c r="O227" s="1"/>
    </row>
    <row r="228" spans="1:15" x14ac:dyDescent="0.25">
      <c r="A228" s="44"/>
      <c r="B228" s="56"/>
      <c r="C228" s="41"/>
      <c r="D228" s="84"/>
      <c r="E228" s="5" t="s">
        <v>121</v>
      </c>
      <c r="F228" s="9">
        <v>0</v>
      </c>
      <c r="G228" s="9">
        <v>0</v>
      </c>
      <c r="H228" s="97"/>
      <c r="I228" s="97"/>
      <c r="J228" s="97"/>
      <c r="K228" s="97"/>
      <c r="L228" s="97"/>
      <c r="M228" s="1"/>
      <c r="N228" s="1"/>
      <c r="O228" s="1"/>
    </row>
    <row r="229" spans="1:15" ht="14.45" customHeight="1" x14ac:dyDescent="0.25">
      <c r="A229" s="42" t="s">
        <v>284</v>
      </c>
      <c r="B229" s="54" t="s">
        <v>285</v>
      </c>
      <c r="C229" s="39">
        <v>502</v>
      </c>
      <c r="D229" s="82" t="s">
        <v>228</v>
      </c>
      <c r="E229" s="4" t="s">
        <v>17</v>
      </c>
      <c r="F229" s="9">
        <f>SUM(F230:F231)</f>
        <v>2513530</v>
      </c>
      <c r="G229" s="9">
        <f>SUM(G230:G231)</f>
        <v>2513530</v>
      </c>
      <c r="H229" s="81" t="s">
        <v>286</v>
      </c>
      <c r="I229" s="81" t="s">
        <v>85</v>
      </c>
      <c r="J229" s="81">
        <v>2</v>
      </c>
      <c r="K229" s="81">
        <v>2</v>
      </c>
      <c r="L229" s="81">
        <v>2</v>
      </c>
      <c r="M229" s="1"/>
      <c r="N229" s="1"/>
      <c r="O229" s="1"/>
    </row>
    <row r="230" spans="1:15" ht="33.75" x14ac:dyDescent="0.25">
      <c r="A230" s="43"/>
      <c r="B230" s="55"/>
      <c r="C230" s="40"/>
      <c r="D230" s="83"/>
      <c r="E230" s="5" t="s">
        <v>18</v>
      </c>
      <c r="F230" s="23">
        <v>2513530</v>
      </c>
      <c r="G230" s="23">
        <f>F230</f>
        <v>2513530</v>
      </c>
      <c r="H230" s="96"/>
      <c r="I230" s="96"/>
      <c r="J230" s="96"/>
      <c r="K230" s="96"/>
      <c r="L230" s="96"/>
      <c r="M230" s="1"/>
      <c r="N230" s="1"/>
      <c r="O230" s="1"/>
    </row>
    <row r="231" spans="1:15" ht="14.25" customHeight="1" x14ac:dyDescent="0.25">
      <c r="A231" s="43"/>
      <c r="B231" s="55"/>
      <c r="C231" s="40"/>
      <c r="D231" s="83"/>
      <c r="E231" s="5" t="s">
        <v>19</v>
      </c>
      <c r="F231" s="23">
        <v>0</v>
      </c>
      <c r="G231" s="23">
        <f>F231</f>
        <v>0</v>
      </c>
      <c r="H231" s="96"/>
      <c r="I231" s="96"/>
      <c r="J231" s="96"/>
      <c r="K231" s="96"/>
      <c r="L231" s="96"/>
      <c r="M231" s="1"/>
      <c r="N231" s="1"/>
      <c r="O231" s="1"/>
    </row>
    <row r="232" spans="1:15" ht="12" customHeight="1" x14ac:dyDescent="0.25">
      <c r="A232" s="43"/>
      <c r="B232" s="55"/>
      <c r="C232" s="40"/>
      <c r="D232" s="83"/>
      <c r="E232" s="5" t="s">
        <v>124</v>
      </c>
      <c r="F232" s="9">
        <v>0</v>
      </c>
      <c r="G232" s="9">
        <v>0</v>
      </c>
      <c r="H232" s="96"/>
      <c r="I232" s="96"/>
      <c r="J232" s="96"/>
      <c r="K232" s="96"/>
      <c r="L232" s="96"/>
      <c r="M232" s="1"/>
      <c r="N232" s="1"/>
      <c r="O232" s="1"/>
    </row>
    <row r="233" spans="1:15" x14ac:dyDescent="0.25">
      <c r="A233" s="44"/>
      <c r="B233" s="56"/>
      <c r="C233" s="41"/>
      <c r="D233" s="84"/>
      <c r="E233" s="5" t="s">
        <v>121</v>
      </c>
      <c r="F233" s="9">
        <v>0</v>
      </c>
      <c r="G233" s="9">
        <v>0</v>
      </c>
      <c r="H233" s="97"/>
      <c r="I233" s="97"/>
      <c r="J233" s="97"/>
      <c r="K233" s="97"/>
      <c r="L233" s="97"/>
      <c r="M233" s="1"/>
      <c r="N233" s="1"/>
      <c r="O233" s="1"/>
    </row>
    <row r="234" spans="1:15" x14ac:dyDescent="0.25">
      <c r="A234" s="42" t="s">
        <v>287</v>
      </c>
      <c r="B234" s="54" t="s">
        <v>288</v>
      </c>
      <c r="C234" s="39">
        <v>502</v>
      </c>
      <c r="D234" s="82" t="s">
        <v>228</v>
      </c>
      <c r="E234" s="4" t="s">
        <v>17</v>
      </c>
      <c r="F234" s="9">
        <f>SUM(F235:F236)</f>
        <v>398400</v>
      </c>
      <c r="G234" s="9">
        <f>SUM(G235:G236)</f>
        <v>398400</v>
      </c>
      <c r="H234" s="81" t="s">
        <v>289</v>
      </c>
      <c r="I234" s="81" t="s">
        <v>85</v>
      </c>
      <c r="J234" s="81">
        <v>1</v>
      </c>
      <c r="K234" s="81">
        <v>1</v>
      </c>
      <c r="L234" s="81">
        <v>1</v>
      </c>
      <c r="M234" s="1"/>
      <c r="N234" s="1"/>
      <c r="O234" s="1"/>
    </row>
    <row r="235" spans="1:15" ht="33.75" x14ac:dyDescent="0.25">
      <c r="A235" s="43"/>
      <c r="B235" s="55"/>
      <c r="C235" s="40"/>
      <c r="D235" s="83"/>
      <c r="E235" s="5" t="s">
        <v>18</v>
      </c>
      <c r="F235" s="23">
        <v>154213.84</v>
      </c>
      <c r="G235" s="23">
        <f>F235</f>
        <v>154213.84</v>
      </c>
      <c r="H235" s="96"/>
      <c r="I235" s="96"/>
      <c r="J235" s="96"/>
      <c r="K235" s="96"/>
      <c r="L235" s="96"/>
      <c r="M235" s="1"/>
      <c r="N235" s="1"/>
      <c r="O235" s="1"/>
    </row>
    <row r="236" spans="1:15" ht="22.5" x14ac:dyDescent="0.25">
      <c r="A236" s="43"/>
      <c r="B236" s="55"/>
      <c r="C236" s="40"/>
      <c r="D236" s="83"/>
      <c r="E236" s="5" t="s">
        <v>19</v>
      </c>
      <c r="F236" s="23">
        <v>244186.16</v>
      </c>
      <c r="G236" s="23">
        <f>F236</f>
        <v>244186.16</v>
      </c>
      <c r="H236" s="96"/>
      <c r="I236" s="96"/>
      <c r="J236" s="96"/>
      <c r="K236" s="96"/>
      <c r="L236" s="96"/>
      <c r="M236" s="1"/>
      <c r="N236" s="1"/>
      <c r="O236" s="1"/>
    </row>
    <row r="237" spans="1:15" ht="12" customHeight="1" x14ac:dyDescent="0.25">
      <c r="A237" s="43"/>
      <c r="B237" s="55"/>
      <c r="C237" s="40"/>
      <c r="D237" s="83"/>
      <c r="E237" s="5" t="s">
        <v>124</v>
      </c>
      <c r="F237" s="9">
        <v>0</v>
      </c>
      <c r="G237" s="9">
        <v>0</v>
      </c>
      <c r="H237" s="96"/>
      <c r="I237" s="96"/>
      <c r="J237" s="96"/>
      <c r="K237" s="96"/>
      <c r="L237" s="96"/>
      <c r="M237" s="1"/>
      <c r="N237" s="1"/>
      <c r="O237" s="1"/>
    </row>
    <row r="238" spans="1:15" x14ac:dyDescent="0.25">
      <c r="A238" s="44"/>
      <c r="B238" s="56"/>
      <c r="C238" s="41"/>
      <c r="D238" s="84"/>
      <c r="E238" s="5" t="s">
        <v>121</v>
      </c>
      <c r="F238" s="9">
        <v>0</v>
      </c>
      <c r="G238" s="9">
        <v>0</v>
      </c>
      <c r="H238" s="97"/>
      <c r="I238" s="97"/>
      <c r="J238" s="97"/>
      <c r="K238" s="97"/>
      <c r="L238" s="97"/>
      <c r="M238" s="1"/>
      <c r="N238" s="1"/>
      <c r="O238" s="1"/>
    </row>
    <row r="239" spans="1:15" x14ac:dyDescent="0.25">
      <c r="A239" s="42" t="s">
        <v>290</v>
      </c>
      <c r="B239" s="54" t="s">
        <v>291</v>
      </c>
      <c r="C239" s="39">
        <v>502</v>
      </c>
      <c r="D239" s="82" t="s">
        <v>228</v>
      </c>
      <c r="E239" s="4" t="s">
        <v>17</v>
      </c>
      <c r="F239" s="9">
        <f>SUM(F240:F241)</f>
        <v>592274.21</v>
      </c>
      <c r="G239" s="9">
        <f>SUM(G240:G241)</f>
        <v>592274.21</v>
      </c>
      <c r="H239" s="81" t="s">
        <v>292</v>
      </c>
      <c r="I239" s="81" t="s">
        <v>85</v>
      </c>
      <c r="J239" s="81">
        <v>1</v>
      </c>
      <c r="K239" s="81">
        <v>1</v>
      </c>
      <c r="L239" s="81">
        <v>1</v>
      </c>
      <c r="M239" s="1"/>
      <c r="N239" s="1"/>
      <c r="O239" s="1"/>
    </row>
    <row r="240" spans="1:15" ht="33.75" x14ac:dyDescent="0.25">
      <c r="A240" s="43"/>
      <c r="B240" s="55"/>
      <c r="C240" s="40"/>
      <c r="D240" s="83"/>
      <c r="E240" s="5" t="s">
        <v>18</v>
      </c>
      <c r="F240" s="23">
        <v>592274.21</v>
      </c>
      <c r="G240" s="23">
        <f>F240</f>
        <v>592274.21</v>
      </c>
      <c r="H240" s="96"/>
      <c r="I240" s="96"/>
      <c r="J240" s="96"/>
      <c r="K240" s="96"/>
      <c r="L240" s="96"/>
      <c r="M240" s="1"/>
      <c r="N240" s="1"/>
      <c r="O240" s="1"/>
    </row>
    <row r="241" spans="1:15" ht="12.75" customHeight="1" x14ac:dyDescent="0.25">
      <c r="A241" s="43"/>
      <c r="B241" s="55"/>
      <c r="C241" s="40"/>
      <c r="D241" s="83"/>
      <c r="E241" s="5" t="s">
        <v>19</v>
      </c>
      <c r="F241" s="23">
        <v>0</v>
      </c>
      <c r="G241" s="23">
        <f>F241</f>
        <v>0</v>
      </c>
      <c r="H241" s="96"/>
      <c r="I241" s="96"/>
      <c r="J241" s="96"/>
      <c r="K241" s="96"/>
      <c r="L241" s="96"/>
      <c r="M241" s="1"/>
      <c r="N241" s="1"/>
      <c r="O241" s="1"/>
    </row>
    <row r="242" spans="1:15" ht="12.75" customHeight="1" x14ac:dyDescent="0.25">
      <c r="A242" s="43"/>
      <c r="B242" s="55"/>
      <c r="C242" s="40"/>
      <c r="D242" s="83"/>
      <c r="E242" s="5" t="s">
        <v>124</v>
      </c>
      <c r="F242" s="9">
        <v>0</v>
      </c>
      <c r="G242" s="9">
        <v>0</v>
      </c>
      <c r="H242" s="96"/>
      <c r="I242" s="96"/>
      <c r="J242" s="96"/>
      <c r="K242" s="96"/>
      <c r="L242" s="96"/>
      <c r="M242" s="1"/>
      <c r="N242" s="1"/>
      <c r="O242" s="1"/>
    </row>
    <row r="243" spans="1:15" x14ac:dyDescent="0.25">
      <c r="A243" s="44"/>
      <c r="B243" s="56"/>
      <c r="C243" s="41"/>
      <c r="D243" s="84"/>
      <c r="E243" s="5" t="s">
        <v>121</v>
      </c>
      <c r="F243" s="9">
        <v>0</v>
      </c>
      <c r="G243" s="9">
        <v>0</v>
      </c>
      <c r="H243" s="97"/>
      <c r="I243" s="97"/>
      <c r="J243" s="97"/>
      <c r="K243" s="97"/>
      <c r="L243" s="97"/>
      <c r="M243" s="1"/>
      <c r="N243" s="1"/>
      <c r="O243" s="1"/>
    </row>
    <row r="244" spans="1:15" ht="15" customHeight="1" x14ac:dyDescent="0.25">
      <c r="A244" s="42" t="s">
        <v>293</v>
      </c>
      <c r="B244" s="54" t="s">
        <v>294</v>
      </c>
      <c r="C244" s="39">
        <v>502</v>
      </c>
      <c r="D244" s="82" t="s">
        <v>228</v>
      </c>
      <c r="E244" s="4" t="s">
        <v>17</v>
      </c>
      <c r="F244" s="9">
        <f>SUM(F245:F246)</f>
        <v>77041.14</v>
      </c>
      <c r="G244" s="9">
        <f>SUM(G245:G246)</f>
        <v>77041.14</v>
      </c>
      <c r="H244" s="81" t="s">
        <v>295</v>
      </c>
      <c r="I244" s="81" t="s">
        <v>85</v>
      </c>
      <c r="J244" s="81">
        <v>1</v>
      </c>
      <c r="K244" s="81">
        <v>1</v>
      </c>
      <c r="L244" s="81">
        <v>1</v>
      </c>
      <c r="M244" s="1"/>
      <c r="N244" s="1"/>
      <c r="O244" s="1"/>
    </row>
    <row r="245" spans="1:15" ht="33.75" x14ac:dyDescent="0.25">
      <c r="A245" s="43"/>
      <c r="B245" s="55"/>
      <c r="C245" s="40"/>
      <c r="D245" s="83"/>
      <c r="E245" s="5" t="s">
        <v>18</v>
      </c>
      <c r="F245" s="23">
        <v>77041.14</v>
      </c>
      <c r="G245" s="23">
        <f>F245</f>
        <v>77041.14</v>
      </c>
      <c r="H245" s="96"/>
      <c r="I245" s="96"/>
      <c r="J245" s="96"/>
      <c r="K245" s="96"/>
      <c r="L245" s="96"/>
      <c r="M245" s="1"/>
      <c r="N245" s="1"/>
      <c r="O245" s="1"/>
    </row>
    <row r="246" spans="1:15" ht="13.5" customHeight="1" x14ac:dyDescent="0.25">
      <c r="A246" s="43"/>
      <c r="B246" s="55"/>
      <c r="C246" s="40"/>
      <c r="D246" s="83"/>
      <c r="E246" s="5" t="s">
        <v>19</v>
      </c>
      <c r="F246" s="23">
        <v>0</v>
      </c>
      <c r="G246" s="23">
        <f>F246</f>
        <v>0</v>
      </c>
      <c r="H246" s="96"/>
      <c r="I246" s="96"/>
      <c r="J246" s="96"/>
      <c r="K246" s="96"/>
      <c r="L246" s="96"/>
      <c r="M246" s="1"/>
      <c r="N246" s="1"/>
      <c r="O246" s="1"/>
    </row>
    <row r="247" spans="1:15" ht="11.25" customHeight="1" x14ac:dyDescent="0.25">
      <c r="A247" s="43"/>
      <c r="B247" s="55"/>
      <c r="C247" s="40"/>
      <c r="D247" s="83"/>
      <c r="E247" s="5" t="s">
        <v>124</v>
      </c>
      <c r="F247" s="9">
        <v>0</v>
      </c>
      <c r="G247" s="9">
        <v>0</v>
      </c>
      <c r="H247" s="96"/>
      <c r="I247" s="96"/>
      <c r="J247" s="96"/>
      <c r="K247" s="96"/>
      <c r="L247" s="96"/>
      <c r="M247" s="1"/>
      <c r="N247" s="1"/>
      <c r="O247" s="1"/>
    </row>
    <row r="248" spans="1:15" x14ac:dyDescent="0.25">
      <c r="A248" s="44"/>
      <c r="B248" s="56"/>
      <c r="C248" s="41"/>
      <c r="D248" s="84"/>
      <c r="E248" s="5" t="s">
        <v>121</v>
      </c>
      <c r="F248" s="9">
        <v>0</v>
      </c>
      <c r="G248" s="9">
        <v>0</v>
      </c>
      <c r="H248" s="97"/>
      <c r="I248" s="97"/>
      <c r="J248" s="97"/>
      <c r="K248" s="97"/>
      <c r="L248" s="97"/>
      <c r="M248" s="1"/>
      <c r="N248" s="1"/>
      <c r="O248" s="1"/>
    </row>
    <row r="249" spans="1:15" x14ac:dyDescent="0.25">
      <c r="A249" s="42" t="s">
        <v>37</v>
      </c>
      <c r="B249" s="45" t="s">
        <v>177</v>
      </c>
      <c r="C249" s="61"/>
      <c r="D249" s="62"/>
      <c r="E249" s="4" t="s">
        <v>17</v>
      </c>
      <c r="F249" s="9">
        <f t="shared" ref="F249:G251" si="14">F254</f>
        <v>1200000</v>
      </c>
      <c r="G249" s="9">
        <f t="shared" si="14"/>
        <v>1200000</v>
      </c>
      <c r="H249" s="81" t="s">
        <v>22</v>
      </c>
      <c r="I249" s="39" t="s">
        <v>22</v>
      </c>
      <c r="J249" s="39" t="s">
        <v>22</v>
      </c>
      <c r="K249" s="39" t="s">
        <v>22</v>
      </c>
      <c r="L249" s="39" t="s">
        <v>22</v>
      </c>
      <c r="M249" s="1"/>
      <c r="N249" s="1"/>
      <c r="O249" s="1"/>
    </row>
    <row r="250" spans="1:15" ht="23.25" customHeight="1" x14ac:dyDescent="0.25">
      <c r="A250" s="69"/>
      <c r="B250" s="63"/>
      <c r="C250" s="64"/>
      <c r="D250" s="65"/>
      <c r="E250" s="5" t="s">
        <v>18</v>
      </c>
      <c r="F250" s="9">
        <f t="shared" si="14"/>
        <v>390000</v>
      </c>
      <c r="G250" s="9">
        <f t="shared" si="14"/>
        <v>390000</v>
      </c>
      <c r="H250" s="40"/>
      <c r="I250" s="40"/>
      <c r="J250" s="40"/>
      <c r="K250" s="40"/>
      <c r="L250" s="40"/>
      <c r="M250" s="1"/>
      <c r="N250" s="1"/>
      <c r="O250" s="1"/>
    </row>
    <row r="251" spans="1:15" ht="22.5" x14ac:dyDescent="0.25">
      <c r="A251" s="69"/>
      <c r="B251" s="63"/>
      <c r="C251" s="64"/>
      <c r="D251" s="65"/>
      <c r="E251" s="5" t="s">
        <v>19</v>
      </c>
      <c r="F251" s="9">
        <f t="shared" si="14"/>
        <v>810000</v>
      </c>
      <c r="G251" s="9">
        <f t="shared" si="14"/>
        <v>810000</v>
      </c>
      <c r="H251" s="40"/>
      <c r="I251" s="40"/>
      <c r="J251" s="40"/>
      <c r="K251" s="40"/>
      <c r="L251" s="40"/>
      <c r="M251" s="1"/>
      <c r="N251" s="1"/>
      <c r="O251" s="1"/>
    </row>
    <row r="252" spans="1:15" ht="11.25" customHeight="1" x14ac:dyDescent="0.25">
      <c r="A252" s="69"/>
      <c r="B252" s="63"/>
      <c r="C252" s="64"/>
      <c r="D252" s="65"/>
      <c r="E252" s="5" t="s">
        <v>124</v>
      </c>
      <c r="F252" s="9">
        <v>0</v>
      </c>
      <c r="G252" s="9">
        <v>0</v>
      </c>
      <c r="H252" s="40"/>
      <c r="I252" s="40"/>
      <c r="J252" s="40"/>
      <c r="K252" s="40"/>
      <c r="L252" s="40"/>
      <c r="M252" s="1"/>
      <c r="N252" s="1"/>
      <c r="O252" s="1"/>
    </row>
    <row r="253" spans="1:15" x14ac:dyDescent="0.25">
      <c r="A253" s="70"/>
      <c r="B253" s="66"/>
      <c r="C253" s="67"/>
      <c r="D253" s="68"/>
      <c r="E253" s="5" t="s">
        <v>121</v>
      </c>
      <c r="F253" s="9">
        <v>0</v>
      </c>
      <c r="G253" s="9">
        <v>0</v>
      </c>
      <c r="H253" s="41"/>
      <c r="I253" s="41"/>
      <c r="J253" s="41"/>
      <c r="K253" s="41"/>
      <c r="L253" s="41"/>
      <c r="M253" s="1"/>
      <c r="N253" s="1"/>
      <c r="O253" s="1"/>
    </row>
    <row r="254" spans="1:15" x14ac:dyDescent="0.25">
      <c r="A254" s="42" t="s">
        <v>38</v>
      </c>
      <c r="B254" s="54" t="s">
        <v>178</v>
      </c>
      <c r="C254" s="39">
        <v>502</v>
      </c>
      <c r="D254" s="39" t="s">
        <v>22</v>
      </c>
      <c r="E254" s="4" t="s">
        <v>17</v>
      </c>
      <c r="F254" s="9">
        <f>SUM(F255:F256)</f>
        <v>1200000</v>
      </c>
      <c r="G254" s="9">
        <f>SUM(G255:G256)</f>
        <v>1200000</v>
      </c>
      <c r="H254" s="39" t="s">
        <v>22</v>
      </c>
      <c r="I254" s="39" t="s">
        <v>22</v>
      </c>
      <c r="J254" s="39" t="s">
        <v>22</v>
      </c>
      <c r="K254" s="39" t="s">
        <v>22</v>
      </c>
      <c r="L254" s="39" t="s">
        <v>22</v>
      </c>
      <c r="M254" s="1"/>
      <c r="N254" s="1"/>
      <c r="O254" s="1"/>
    </row>
    <row r="255" spans="1:15" ht="33.75" x14ac:dyDescent="0.25">
      <c r="A255" s="43"/>
      <c r="B255" s="55"/>
      <c r="C255" s="40"/>
      <c r="D255" s="40"/>
      <c r="E255" s="5" t="s">
        <v>18</v>
      </c>
      <c r="F255" s="9">
        <f>F260</f>
        <v>390000</v>
      </c>
      <c r="G255" s="9">
        <f>F255</f>
        <v>390000</v>
      </c>
      <c r="H255" s="40"/>
      <c r="I255" s="40"/>
      <c r="J255" s="40"/>
      <c r="K255" s="40"/>
      <c r="L255" s="40"/>
      <c r="M255" s="1"/>
      <c r="N255" s="1"/>
      <c r="O255" s="1"/>
    </row>
    <row r="256" spans="1:15" ht="22.5" x14ac:dyDescent="0.25">
      <c r="A256" s="43"/>
      <c r="B256" s="55"/>
      <c r="C256" s="40"/>
      <c r="D256" s="40"/>
      <c r="E256" s="5" t="s">
        <v>19</v>
      </c>
      <c r="F256" s="9">
        <f>F261</f>
        <v>810000</v>
      </c>
      <c r="G256" s="9">
        <f>F256</f>
        <v>810000</v>
      </c>
      <c r="H256" s="40"/>
      <c r="I256" s="40"/>
      <c r="J256" s="40"/>
      <c r="K256" s="40"/>
      <c r="L256" s="40"/>
      <c r="M256" s="1"/>
      <c r="N256" s="1"/>
      <c r="O256" s="1"/>
    </row>
    <row r="257" spans="1:15" ht="12" customHeight="1" x14ac:dyDescent="0.25">
      <c r="A257" s="43"/>
      <c r="B257" s="55"/>
      <c r="C257" s="40"/>
      <c r="D257" s="40"/>
      <c r="E257" s="5" t="s">
        <v>124</v>
      </c>
      <c r="F257" s="9">
        <v>0</v>
      </c>
      <c r="G257" s="9">
        <v>0</v>
      </c>
      <c r="H257" s="40"/>
      <c r="I257" s="40"/>
      <c r="J257" s="40"/>
      <c r="K257" s="40"/>
      <c r="L257" s="40"/>
      <c r="M257" s="1"/>
      <c r="N257" s="1"/>
      <c r="O257" s="1"/>
    </row>
    <row r="258" spans="1:15" x14ac:dyDescent="0.25">
      <c r="A258" s="44"/>
      <c r="B258" s="56"/>
      <c r="C258" s="41"/>
      <c r="D258" s="41"/>
      <c r="E258" s="5" t="s">
        <v>121</v>
      </c>
      <c r="F258" s="9">
        <v>0</v>
      </c>
      <c r="G258" s="9">
        <v>0</v>
      </c>
      <c r="H258" s="41"/>
      <c r="I258" s="41"/>
      <c r="J258" s="41"/>
      <c r="K258" s="41"/>
      <c r="L258" s="41"/>
      <c r="M258" s="1"/>
      <c r="N258" s="1"/>
      <c r="O258" s="1"/>
    </row>
    <row r="259" spans="1:15" ht="14.45" customHeight="1" x14ac:dyDescent="0.25">
      <c r="A259" s="42" t="s">
        <v>149</v>
      </c>
      <c r="B259" s="54" t="s">
        <v>179</v>
      </c>
      <c r="C259" s="39">
        <v>502</v>
      </c>
      <c r="D259" s="82" t="s">
        <v>229</v>
      </c>
      <c r="E259" s="4" t="s">
        <v>17</v>
      </c>
      <c r="F259" s="23">
        <f>SUM(F260:F261)</f>
        <v>1200000</v>
      </c>
      <c r="G259" s="23">
        <f>SUM(G260:G261)</f>
        <v>1200000</v>
      </c>
      <c r="H259" s="167" t="s">
        <v>182</v>
      </c>
      <c r="I259" s="278" t="s">
        <v>85</v>
      </c>
      <c r="J259" s="80">
        <v>5</v>
      </c>
      <c r="K259" s="80">
        <v>5</v>
      </c>
      <c r="L259" s="80">
        <v>5</v>
      </c>
      <c r="M259" s="1"/>
      <c r="N259" s="1"/>
      <c r="O259" s="1"/>
    </row>
    <row r="260" spans="1:15" ht="33.75" x14ac:dyDescent="0.25">
      <c r="A260" s="43"/>
      <c r="B260" s="55"/>
      <c r="C260" s="40"/>
      <c r="D260" s="83"/>
      <c r="E260" s="5" t="s">
        <v>18</v>
      </c>
      <c r="F260" s="23">
        <v>390000</v>
      </c>
      <c r="G260" s="23">
        <f>F260</f>
        <v>390000</v>
      </c>
      <c r="H260" s="167"/>
      <c r="I260" s="278"/>
      <c r="J260" s="80"/>
      <c r="K260" s="80"/>
      <c r="L260" s="80"/>
      <c r="M260" s="1"/>
      <c r="N260" s="1"/>
      <c r="O260" s="1"/>
    </row>
    <row r="261" spans="1:15" ht="25.15" customHeight="1" x14ac:dyDescent="0.25">
      <c r="A261" s="43"/>
      <c r="B261" s="55"/>
      <c r="C261" s="40"/>
      <c r="D261" s="83"/>
      <c r="E261" s="5" t="s">
        <v>19</v>
      </c>
      <c r="F261" s="23">
        <v>810000</v>
      </c>
      <c r="G261" s="23">
        <f>F261</f>
        <v>810000</v>
      </c>
      <c r="H261" s="167"/>
      <c r="I261" s="278"/>
      <c r="J261" s="80"/>
      <c r="K261" s="80"/>
      <c r="L261" s="80"/>
      <c r="M261" s="1"/>
      <c r="N261" s="1"/>
      <c r="O261" s="1"/>
    </row>
    <row r="262" spans="1:15" ht="11.25" customHeight="1" x14ac:dyDescent="0.25">
      <c r="A262" s="43"/>
      <c r="B262" s="55"/>
      <c r="C262" s="40"/>
      <c r="D262" s="83"/>
      <c r="E262" s="5" t="s">
        <v>124</v>
      </c>
      <c r="F262" s="9">
        <v>0</v>
      </c>
      <c r="G262" s="9">
        <v>0</v>
      </c>
      <c r="H262" s="167"/>
      <c r="I262" s="278"/>
      <c r="J262" s="80"/>
      <c r="K262" s="80"/>
      <c r="L262" s="80"/>
      <c r="M262" s="1"/>
      <c r="N262" s="1"/>
      <c r="O262" s="1"/>
    </row>
    <row r="263" spans="1:15" ht="12.75" customHeight="1" x14ac:dyDescent="0.25">
      <c r="A263" s="44"/>
      <c r="B263" s="56"/>
      <c r="C263" s="41"/>
      <c r="D263" s="84"/>
      <c r="E263" s="5" t="s">
        <v>121</v>
      </c>
      <c r="F263" s="9">
        <v>0</v>
      </c>
      <c r="G263" s="9">
        <v>0</v>
      </c>
      <c r="H263" s="167"/>
      <c r="I263" s="278"/>
      <c r="J263" s="80"/>
      <c r="K263" s="80"/>
      <c r="L263" s="80"/>
      <c r="M263" s="1"/>
      <c r="N263" s="1"/>
      <c r="O263" s="1"/>
    </row>
    <row r="264" spans="1:15" ht="16.149999999999999" customHeight="1" x14ac:dyDescent="0.25">
      <c r="A264" s="42" t="s">
        <v>317</v>
      </c>
      <c r="B264" s="45" t="s">
        <v>316</v>
      </c>
      <c r="C264" s="61"/>
      <c r="D264" s="62"/>
      <c r="E264" s="4" t="s">
        <v>17</v>
      </c>
      <c r="F264" s="9">
        <v>1555038</v>
      </c>
      <c r="G264" s="9">
        <f t="shared" ref="G264" si="15">G269</f>
        <v>0</v>
      </c>
      <c r="H264" s="81" t="s">
        <v>22</v>
      </c>
      <c r="I264" s="39" t="s">
        <v>22</v>
      </c>
      <c r="J264" s="39" t="s">
        <v>22</v>
      </c>
      <c r="K264" s="39" t="s">
        <v>22</v>
      </c>
      <c r="L264" s="39" t="s">
        <v>22</v>
      </c>
      <c r="M264" s="1"/>
      <c r="N264" s="1"/>
      <c r="O264" s="1"/>
    </row>
    <row r="265" spans="1:15" ht="15" customHeight="1" x14ac:dyDescent="0.25">
      <c r="A265" s="69"/>
      <c r="B265" s="63"/>
      <c r="C265" s="64"/>
      <c r="D265" s="65"/>
      <c r="E265" s="5" t="s">
        <v>18</v>
      </c>
      <c r="F265" s="9">
        <v>1555038</v>
      </c>
      <c r="G265" s="9">
        <f t="shared" ref="G265" si="16">G270</f>
        <v>0</v>
      </c>
      <c r="H265" s="40"/>
      <c r="I265" s="40"/>
      <c r="J265" s="40"/>
      <c r="K265" s="40"/>
      <c r="L265" s="40"/>
      <c r="M265" s="1"/>
      <c r="N265" s="1"/>
      <c r="O265" s="1"/>
    </row>
    <row r="266" spans="1:15" ht="12.75" customHeight="1" x14ac:dyDescent="0.25">
      <c r="A266" s="69"/>
      <c r="B266" s="63"/>
      <c r="C266" s="64"/>
      <c r="D266" s="65"/>
      <c r="E266" s="5" t="s">
        <v>19</v>
      </c>
      <c r="F266" s="9">
        <v>0</v>
      </c>
      <c r="G266" s="9">
        <f t="shared" ref="G266" si="17">G271</f>
        <v>0</v>
      </c>
      <c r="H266" s="40"/>
      <c r="I266" s="40"/>
      <c r="J266" s="40"/>
      <c r="K266" s="40"/>
      <c r="L266" s="40"/>
      <c r="M266" s="1"/>
      <c r="N266" s="1"/>
      <c r="O266" s="1"/>
    </row>
    <row r="267" spans="1:15" ht="12.75" customHeight="1" x14ac:dyDescent="0.25">
      <c r="A267" s="69"/>
      <c r="B267" s="63"/>
      <c r="C267" s="64"/>
      <c r="D267" s="65"/>
      <c r="E267" s="5" t="s">
        <v>124</v>
      </c>
      <c r="F267" s="9">
        <v>0</v>
      </c>
      <c r="G267" s="9">
        <v>0</v>
      </c>
      <c r="H267" s="40"/>
      <c r="I267" s="40"/>
      <c r="J267" s="40"/>
      <c r="K267" s="40"/>
      <c r="L267" s="40"/>
      <c r="M267" s="1"/>
      <c r="N267" s="1"/>
      <c r="O267" s="1"/>
    </row>
    <row r="268" spans="1:15" ht="16.149999999999999" customHeight="1" x14ac:dyDescent="0.25">
      <c r="A268" s="70"/>
      <c r="B268" s="66"/>
      <c r="C268" s="67"/>
      <c r="D268" s="68"/>
      <c r="E268" s="5" t="s">
        <v>121</v>
      </c>
      <c r="F268" s="9">
        <v>0</v>
      </c>
      <c r="G268" s="9">
        <v>0</v>
      </c>
      <c r="H268" s="41"/>
      <c r="I268" s="41"/>
      <c r="J268" s="41"/>
      <c r="K268" s="41"/>
      <c r="L268" s="41"/>
      <c r="M268" s="1"/>
      <c r="N268" s="1"/>
      <c r="O268" s="1"/>
    </row>
    <row r="269" spans="1:15" ht="16.149999999999999" customHeight="1" x14ac:dyDescent="0.25">
      <c r="A269" s="42" t="s">
        <v>318</v>
      </c>
      <c r="B269" s="54" t="s">
        <v>315</v>
      </c>
      <c r="C269" s="39">
        <v>502</v>
      </c>
      <c r="D269" s="39" t="s">
        <v>22</v>
      </c>
      <c r="E269" s="4" t="s">
        <v>17</v>
      </c>
      <c r="F269" s="9">
        <v>1555038</v>
      </c>
      <c r="G269" s="9">
        <f>SUM(G270:G271)</f>
        <v>0</v>
      </c>
      <c r="H269" s="39" t="s">
        <v>22</v>
      </c>
      <c r="I269" s="39" t="s">
        <v>22</v>
      </c>
      <c r="J269" s="39" t="s">
        <v>22</v>
      </c>
      <c r="K269" s="39" t="s">
        <v>22</v>
      </c>
      <c r="L269" s="39" t="s">
        <v>22</v>
      </c>
      <c r="M269" s="1"/>
      <c r="N269" s="1"/>
      <c r="O269" s="1"/>
    </row>
    <row r="270" spans="1:15" ht="13.5" customHeight="1" x14ac:dyDescent="0.25">
      <c r="A270" s="43"/>
      <c r="B270" s="55"/>
      <c r="C270" s="40"/>
      <c r="D270" s="40"/>
      <c r="E270" s="5" t="s">
        <v>18</v>
      </c>
      <c r="F270" s="9">
        <v>1555038</v>
      </c>
      <c r="G270" s="9">
        <f>G275</f>
        <v>0</v>
      </c>
      <c r="H270" s="40"/>
      <c r="I270" s="40"/>
      <c r="J270" s="40"/>
      <c r="K270" s="40"/>
      <c r="L270" s="40"/>
      <c r="M270" s="1"/>
      <c r="N270" s="1"/>
      <c r="O270" s="1"/>
    </row>
    <row r="271" spans="1:15" ht="13.5" customHeight="1" x14ac:dyDescent="0.25">
      <c r="A271" s="43"/>
      <c r="B271" s="55"/>
      <c r="C271" s="40"/>
      <c r="D271" s="40"/>
      <c r="E271" s="5" t="s">
        <v>19</v>
      </c>
      <c r="F271" s="9">
        <v>0</v>
      </c>
      <c r="G271" s="9">
        <v>0</v>
      </c>
      <c r="H271" s="40"/>
      <c r="I271" s="40"/>
      <c r="J271" s="40"/>
      <c r="K271" s="40"/>
      <c r="L271" s="40"/>
      <c r="M271" s="1"/>
      <c r="N271" s="1"/>
      <c r="O271" s="1"/>
    </row>
    <row r="272" spans="1:15" ht="16.149999999999999" customHeight="1" x14ac:dyDescent="0.25">
      <c r="A272" s="43"/>
      <c r="B272" s="55"/>
      <c r="C272" s="40"/>
      <c r="D272" s="40"/>
      <c r="E272" s="5" t="s">
        <v>124</v>
      </c>
      <c r="F272" s="9">
        <v>0</v>
      </c>
      <c r="G272" s="9">
        <v>0</v>
      </c>
      <c r="H272" s="40"/>
      <c r="I272" s="40"/>
      <c r="J272" s="40"/>
      <c r="K272" s="40"/>
      <c r="L272" s="40"/>
      <c r="M272" s="1"/>
      <c r="N272" s="1"/>
      <c r="O272" s="1"/>
    </row>
    <row r="273" spans="1:15" ht="16.149999999999999" customHeight="1" x14ac:dyDescent="0.25">
      <c r="A273" s="44"/>
      <c r="B273" s="56"/>
      <c r="C273" s="41"/>
      <c r="D273" s="41"/>
      <c r="E273" s="5" t="s">
        <v>121</v>
      </c>
      <c r="F273" s="9">
        <v>0</v>
      </c>
      <c r="G273" s="9">
        <v>0</v>
      </c>
      <c r="H273" s="41"/>
      <c r="I273" s="41"/>
      <c r="J273" s="41"/>
      <c r="K273" s="41"/>
      <c r="L273" s="41"/>
      <c r="M273" s="1"/>
      <c r="N273" s="1"/>
      <c r="O273" s="1"/>
    </row>
    <row r="274" spans="1:15" ht="16.149999999999999" customHeight="1" x14ac:dyDescent="0.25">
      <c r="A274" s="163" t="s">
        <v>320</v>
      </c>
      <c r="B274" s="291" t="s">
        <v>319</v>
      </c>
      <c r="C274" s="163" t="s">
        <v>81</v>
      </c>
      <c r="D274" s="82" t="s">
        <v>237</v>
      </c>
      <c r="E274" s="4" t="s">
        <v>17</v>
      </c>
      <c r="F274" s="28">
        <v>1555038</v>
      </c>
      <c r="G274" s="28">
        <f>G275+G276</f>
        <v>0</v>
      </c>
      <c r="H274" s="167" t="s">
        <v>250</v>
      </c>
      <c r="I274" s="278" t="s">
        <v>85</v>
      </c>
      <c r="J274" s="80">
        <v>0</v>
      </c>
      <c r="K274" s="80">
        <v>0</v>
      </c>
      <c r="L274" s="80">
        <v>0</v>
      </c>
      <c r="M274" s="1"/>
      <c r="N274" s="1"/>
      <c r="O274" s="1"/>
    </row>
    <row r="275" spans="1:15" ht="13.5" customHeight="1" x14ac:dyDescent="0.25">
      <c r="A275" s="163"/>
      <c r="B275" s="291"/>
      <c r="C275" s="163"/>
      <c r="D275" s="83"/>
      <c r="E275" s="5" t="s">
        <v>18</v>
      </c>
      <c r="F275" s="28">
        <v>1555038</v>
      </c>
      <c r="G275" s="28">
        <v>0</v>
      </c>
      <c r="H275" s="167"/>
      <c r="I275" s="278"/>
      <c r="J275" s="80"/>
      <c r="K275" s="80"/>
      <c r="L275" s="80"/>
      <c r="M275" s="1"/>
      <c r="N275" s="1"/>
      <c r="O275" s="1"/>
    </row>
    <row r="276" spans="1:15" ht="14.25" customHeight="1" x14ac:dyDescent="0.25">
      <c r="A276" s="163"/>
      <c r="B276" s="291"/>
      <c r="C276" s="163"/>
      <c r="D276" s="83"/>
      <c r="E276" s="5" t="s">
        <v>19</v>
      </c>
      <c r="F276" s="29">
        <v>0</v>
      </c>
      <c r="G276" s="29">
        <v>0</v>
      </c>
      <c r="H276" s="167"/>
      <c r="I276" s="278"/>
      <c r="J276" s="80"/>
      <c r="K276" s="80"/>
      <c r="L276" s="80"/>
      <c r="M276" s="1"/>
      <c r="N276" s="1"/>
      <c r="O276" s="1"/>
    </row>
    <row r="277" spans="1:15" ht="16.149999999999999" customHeight="1" x14ac:dyDescent="0.25">
      <c r="A277" s="163"/>
      <c r="B277" s="291"/>
      <c r="C277" s="163"/>
      <c r="D277" s="83"/>
      <c r="E277" s="5" t="s">
        <v>124</v>
      </c>
      <c r="F277" s="29">
        <v>0</v>
      </c>
      <c r="G277" s="29">
        <v>0</v>
      </c>
      <c r="H277" s="167"/>
      <c r="I277" s="278"/>
      <c r="J277" s="80"/>
      <c r="K277" s="80"/>
      <c r="L277" s="80"/>
      <c r="M277" s="1"/>
      <c r="N277" s="1"/>
      <c r="O277" s="1"/>
    </row>
    <row r="278" spans="1:15" ht="16.149999999999999" customHeight="1" x14ac:dyDescent="0.25">
      <c r="A278" s="163"/>
      <c r="B278" s="291"/>
      <c r="C278" s="163"/>
      <c r="D278" s="84"/>
      <c r="E278" s="5" t="s">
        <v>121</v>
      </c>
      <c r="F278" s="29">
        <v>0</v>
      </c>
      <c r="G278" s="29">
        <v>0</v>
      </c>
      <c r="H278" s="167"/>
      <c r="I278" s="278"/>
      <c r="J278" s="80"/>
      <c r="K278" s="80"/>
      <c r="L278" s="80"/>
      <c r="M278" s="1"/>
      <c r="N278" s="1"/>
      <c r="O278" s="1"/>
    </row>
    <row r="279" spans="1:15" x14ac:dyDescent="0.25">
      <c r="A279" s="74" t="s">
        <v>62</v>
      </c>
      <c r="B279" s="75"/>
      <c r="C279" s="71" t="s">
        <v>22</v>
      </c>
      <c r="D279" s="71" t="s">
        <v>22</v>
      </c>
      <c r="E279" s="18" t="s">
        <v>17</v>
      </c>
      <c r="F279" s="14">
        <f>SUM(F280:F282)</f>
        <v>18628843.109999999</v>
      </c>
      <c r="G279" s="14">
        <f>SUM(G280:G282)</f>
        <v>17073805.109999999</v>
      </c>
      <c r="H279" s="71" t="s">
        <v>22</v>
      </c>
      <c r="I279" s="71" t="s">
        <v>22</v>
      </c>
      <c r="J279" s="71" t="s">
        <v>22</v>
      </c>
      <c r="K279" s="71" t="s">
        <v>22</v>
      </c>
      <c r="L279" s="71" t="s">
        <v>22</v>
      </c>
      <c r="M279" s="1"/>
      <c r="N279" s="1"/>
      <c r="O279" s="1"/>
    </row>
    <row r="280" spans="1:15" ht="31.5" customHeight="1" x14ac:dyDescent="0.25">
      <c r="A280" s="76"/>
      <c r="B280" s="77"/>
      <c r="C280" s="72"/>
      <c r="D280" s="72"/>
      <c r="E280" s="19" t="s">
        <v>18</v>
      </c>
      <c r="F280" s="14">
        <f>F250+F205+F190+F265</f>
        <v>5978342.879999999</v>
      </c>
      <c r="G280" s="14">
        <f>G250+G205+G190+G265</f>
        <v>4423304.879999999</v>
      </c>
      <c r="H280" s="72"/>
      <c r="I280" s="72"/>
      <c r="J280" s="72"/>
      <c r="K280" s="72"/>
      <c r="L280" s="72"/>
      <c r="M280" s="1"/>
      <c r="N280" s="1"/>
      <c r="O280" s="1"/>
    </row>
    <row r="281" spans="1:15" ht="21" x14ac:dyDescent="0.25">
      <c r="A281" s="76"/>
      <c r="B281" s="77"/>
      <c r="C281" s="72"/>
      <c r="D281" s="72"/>
      <c r="E281" s="19" t="s">
        <v>19</v>
      </c>
      <c r="F281" s="14">
        <f>F251+F206+F191</f>
        <v>12650500.229999999</v>
      </c>
      <c r="G281" s="14">
        <f>G251+G206+G191</f>
        <v>12650500.229999999</v>
      </c>
      <c r="H281" s="72"/>
      <c r="I281" s="72"/>
      <c r="J281" s="72"/>
      <c r="K281" s="72"/>
      <c r="L281" s="72"/>
      <c r="M281" s="1"/>
      <c r="N281" s="1"/>
      <c r="O281" s="1"/>
    </row>
    <row r="282" spans="1:15" ht="22.9" customHeight="1" x14ac:dyDescent="0.25">
      <c r="A282" s="76"/>
      <c r="B282" s="77"/>
      <c r="C282" s="72"/>
      <c r="D282" s="72"/>
      <c r="E282" s="19" t="s">
        <v>124</v>
      </c>
      <c r="F282" s="14">
        <v>0</v>
      </c>
      <c r="G282" s="14">
        <v>0</v>
      </c>
      <c r="H282" s="72"/>
      <c r="I282" s="72"/>
      <c r="J282" s="72"/>
      <c r="K282" s="72"/>
      <c r="L282" s="72"/>
      <c r="M282" s="1"/>
      <c r="N282" s="1"/>
      <c r="O282" s="1"/>
    </row>
    <row r="283" spans="1:15" x14ac:dyDescent="0.25">
      <c r="A283" s="78"/>
      <c r="B283" s="79"/>
      <c r="C283" s="73"/>
      <c r="D283" s="73"/>
      <c r="E283" s="19" t="s">
        <v>121</v>
      </c>
      <c r="F283" s="14">
        <v>0</v>
      </c>
      <c r="G283" s="14">
        <v>0</v>
      </c>
      <c r="H283" s="73"/>
      <c r="I283" s="73"/>
      <c r="J283" s="73"/>
      <c r="K283" s="73"/>
      <c r="L283" s="73"/>
      <c r="M283" s="1"/>
      <c r="N283" s="1"/>
      <c r="O283" s="1"/>
    </row>
    <row r="284" spans="1:15" ht="22.15" customHeight="1" x14ac:dyDescent="0.25">
      <c r="A284" s="164" t="s">
        <v>206</v>
      </c>
      <c r="B284" s="114"/>
      <c r="C284" s="114"/>
      <c r="D284" s="114"/>
      <c r="E284" s="114"/>
      <c r="F284" s="114"/>
      <c r="G284" s="114"/>
      <c r="H284" s="114"/>
      <c r="I284" s="114"/>
      <c r="J284" s="114"/>
      <c r="K284" s="114"/>
      <c r="L284" s="115"/>
      <c r="M284" s="1"/>
      <c r="N284" s="1"/>
      <c r="O284" s="1"/>
    </row>
    <row r="285" spans="1:15" ht="22.15" customHeight="1" x14ac:dyDescent="0.25">
      <c r="A285" s="164" t="s">
        <v>63</v>
      </c>
      <c r="B285" s="114"/>
      <c r="C285" s="114"/>
      <c r="D285" s="114"/>
      <c r="E285" s="114"/>
      <c r="F285" s="114"/>
      <c r="G285" s="114"/>
      <c r="H285" s="114"/>
      <c r="I285" s="114"/>
      <c r="J285" s="114"/>
      <c r="K285" s="114"/>
      <c r="L285" s="115"/>
      <c r="M285" s="1"/>
      <c r="N285" s="1"/>
      <c r="O285" s="1"/>
    </row>
    <row r="286" spans="1:15" ht="12.75" customHeight="1" x14ac:dyDescent="0.25">
      <c r="A286" s="42" t="s">
        <v>41</v>
      </c>
      <c r="B286" s="45" t="s">
        <v>321</v>
      </c>
      <c r="C286" s="46"/>
      <c r="D286" s="47"/>
      <c r="E286" s="4" t="s">
        <v>17</v>
      </c>
      <c r="F286" s="9">
        <f>F291</f>
        <v>0</v>
      </c>
      <c r="G286" s="9">
        <f>G291</f>
        <v>0</v>
      </c>
      <c r="H286" s="39" t="s">
        <v>22</v>
      </c>
      <c r="I286" s="39" t="s">
        <v>22</v>
      </c>
      <c r="J286" s="39" t="s">
        <v>22</v>
      </c>
      <c r="K286" s="39" t="s">
        <v>22</v>
      </c>
      <c r="L286" s="39" t="s">
        <v>22</v>
      </c>
      <c r="M286" s="1"/>
      <c r="N286" s="1"/>
      <c r="O286" s="1"/>
    </row>
    <row r="287" spans="1:15" ht="13.5" customHeight="1" x14ac:dyDescent="0.25">
      <c r="A287" s="43"/>
      <c r="B287" s="48"/>
      <c r="C287" s="49"/>
      <c r="D287" s="50"/>
      <c r="E287" s="5" t="s">
        <v>18</v>
      </c>
      <c r="F287" s="9">
        <f>F292</f>
        <v>0</v>
      </c>
      <c r="G287" s="9">
        <f>G292</f>
        <v>0</v>
      </c>
      <c r="H287" s="40"/>
      <c r="I287" s="40"/>
      <c r="J287" s="40"/>
      <c r="K287" s="40"/>
      <c r="L287" s="40"/>
      <c r="M287" s="1"/>
      <c r="N287" s="1"/>
      <c r="O287" s="1"/>
    </row>
    <row r="288" spans="1:15" ht="12.75" customHeight="1" x14ac:dyDescent="0.25">
      <c r="A288" s="43"/>
      <c r="B288" s="48"/>
      <c r="C288" s="49"/>
      <c r="D288" s="50"/>
      <c r="E288" s="5" t="s">
        <v>19</v>
      </c>
      <c r="F288" s="9">
        <v>0</v>
      </c>
      <c r="G288" s="9">
        <v>0</v>
      </c>
      <c r="H288" s="40"/>
      <c r="I288" s="40"/>
      <c r="J288" s="40"/>
      <c r="K288" s="40"/>
      <c r="L288" s="40"/>
      <c r="M288" s="1"/>
      <c r="N288" s="1"/>
      <c r="O288" s="1"/>
    </row>
    <row r="289" spans="1:15" ht="12" customHeight="1" x14ac:dyDescent="0.25">
      <c r="A289" s="43"/>
      <c r="B289" s="48"/>
      <c r="C289" s="49"/>
      <c r="D289" s="50"/>
      <c r="E289" s="5" t="s">
        <v>124</v>
      </c>
      <c r="F289" s="9">
        <v>0</v>
      </c>
      <c r="G289" s="9">
        <v>0</v>
      </c>
      <c r="H289" s="40"/>
      <c r="I289" s="40"/>
      <c r="J289" s="40"/>
      <c r="K289" s="40"/>
      <c r="L289" s="40"/>
      <c r="M289" s="1"/>
      <c r="N289" s="1"/>
      <c r="O289" s="1"/>
    </row>
    <row r="290" spans="1:15" ht="18" customHeight="1" x14ac:dyDescent="0.25">
      <c r="A290" s="44"/>
      <c r="B290" s="51"/>
      <c r="C290" s="52"/>
      <c r="D290" s="53"/>
      <c r="E290" s="5" t="s">
        <v>121</v>
      </c>
      <c r="F290" s="9">
        <v>0</v>
      </c>
      <c r="G290" s="9">
        <v>0</v>
      </c>
      <c r="H290" s="41"/>
      <c r="I290" s="41"/>
      <c r="J290" s="41"/>
      <c r="K290" s="41"/>
      <c r="L290" s="41"/>
      <c r="M290" s="1"/>
      <c r="N290" s="1"/>
      <c r="O290" s="1"/>
    </row>
    <row r="291" spans="1:15" ht="15.75" customHeight="1" x14ac:dyDescent="0.25">
      <c r="A291" s="42" t="s">
        <v>21</v>
      </c>
      <c r="B291" s="54" t="s">
        <v>322</v>
      </c>
      <c r="C291" s="39" t="s">
        <v>22</v>
      </c>
      <c r="D291" s="39" t="s">
        <v>22</v>
      </c>
      <c r="E291" s="4" t="s">
        <v>17</v>
      </c>
      <c r="F291" s="9">
        <f>SUM(F292:F293)</f>
        <v>0</v>
      </c>
      <c r="G291" s="9">
        <f>SUM(G292:G293)</f>
        <v>0</v>
      </c>
      <c r="H291" s="39" t="s">
        <v>22</v>
      </c>
      <c r="I291" s="39" t="s">
        <v>22</v>
      </c>
      <c r="J291" s="39" t="s">
        <v>22</v>
      </c>
      <c r="K291" s="39" t="s">
        <v>22</v>
      </c>
      <c r="L291" s="39" t="s">
        <v>22</v>
      </c>
      <c r="M291" s="1"/>
      <c r="N291" s="1"/>
      <c r="O291" s="1"/>
    </row>
    <row r="292" spans="1:15" ht="15" customHeight="1" x14ac:dyDescent="0.25">
      <c r="A292" s="43"/>
      <c r="B292" s="55"/>
      <c r="C292" s="40"/>
      <c r="D292" s="40"/>
      <c r="E292" s="5" t="s">
        <v>18</v>
      </c>
      <c r="F292" s="9">
        <f>F297</f>
        <v>0</v>
      </c>
      <c r="G292" s="9">
        <f>G297</f>
        <v>0</v>
      </c>
      <c r="H292" s="40"/>
      <c r="I292" s="40"/>
      <c r="J292" s="40"/>
      <c r="K292" s="40"/>
      <c r="L292" s="40"/>
      <c r="M292" s="1"/>
      <c r="N292" s="1"/>
      <c r="O292" s="1"/>
    </row>
    <row r="293" spans="1:15" ht="14.25" customHeight="1" x14ac:dyDescent="0.25">
      <c r="A293" s="43"/>
      <c r="B293" s="55"/>
      <c r="C293" s="40"/>
      <c r="D293" s="40"/>
      <c r="E293" s="5" t="s">
        <v>19</v>
      </c>
      <c r="F293" s="9">
        <v>0</v>
      </c>
      <c r="G293" s="9">
        <v>0</v>
      </c>
      <c r="H293" s="40"/>
      <c r="I293" s="40"/>
      <c r="J293" s="40"/>
      <c r="K293" s="40"/>
      <c r="L293" s="40"/>
      <c r="M293" s="1"/>
      <c r="N293" s="1"/>
      <c r="O293" s="1"/>
    </row>
    <row r="294" spans="1:15" ht="12.75" customHeight="1" x14ac:dyDescent="0.25">
      <c r="A294" s="43"/>
      <c r="B294" s="55"/>
      <c r="C294" s="40"/>
      <c r="D294" s="40"/>
      <c r="E294" s="5" t="s">
        <v>124</v>
      </c>
      <c r="F294" s="9">
        <v>0</v>
      </c>
      <c r="G294" s="9">
        <v>0</v>
      </c>
      <c r="H294" s="40"/>
      <c r="I294" s="40"/>
      <c r="J294" s="40"/>
      <c r="K294" s="40"/>
      <c r="L294" s="40"/>
      <c r="M294" s="1"/>
      <c r="N294" s="1"/>
      <c r="O294" s="1"/>
    </row>
    <row r="295" spans="1:15" ht="16.5" customHeight="1" x14ac:dyDescent="0.25">
      <c r="A295" s="44"/>
      <c r="B295" s="56"/>
      <c r="C295" s="41"/>
      <c r="D295" s="41"/>
      <c r="E295" s="5" t="s">
        <v>121</v>
      </c>
      <c r="F295" s="9">
        <v>0</v>
      </c>
      <c r="G295" s="9">
        <v>0</v>
      </c>
      <c r="H295" s="41"/>
      <c r="I295" s="41"/>
      <c r="J295" s="41"/>
      <c r="K295" s="41"/>
      <c r="L295" s="41"/>
      <c r="M295" s="1"/>
      <c r="N295" s="1"/>
      <c r="O295" s="1"/>
    </row>
    <row r="296" spans="1:15" ht="14.25" customHeight="1" x14ac:dyDescent="0.25">
      <c r="A296" s="36" t="s">
        <v>45</v>
      </c>
      <c r="B296" s="239" t="s">
        <v>323</v>
      </c>
      <c r="C296" s="36" t="s">
        <v>81</v>
      </c>
      <c r="D296" s="36" t="s">
        <v>156</v>
      </c>
      <c r="E296" s="4" t="s">
        <v>17</v>
      </c>
      <c r="F296" s="9">
        <f>SUM(F297:F300)</f>
        <v>0</v>
      </c>
      <c r="G296" s="9">
        <f>SUM(G297:G300)</f>
        <v>0</v>
      </c>
      <c r="H296" s="81" t="s">
        <v>324</v>
      </c>
      <c r="I296" s="39" t="s">
        <v>325</v>
      </c>
      <c r="J296" s="39">
        <v>100</v>
      </c>
      <c r="K296" s="39">
        <v>100</v>
      </c>
      <c r="L296" s="39">
        <v>100</v>
      </c>
      <c r="M296" s="1"/>
      <c r="N296" s="1"/>
      <c r="O296" s="1"/>
    </row>
    <row r="297" spans="1:15" ht="15" customHeight="1" x14ac:dyDescent="0.25">
      <c r="A297" s="37"/>
      <c r="B297" s="240"/>
      <c r="C297" s="37"/>
      <c r="D297" s="37"/>
      <c r="E297" s="5" t="s">
        <v>18</v>
      </c>
      <c r="F297" s="27">
        <v>0</v>
      </c>
      <c r="G297" s="27">
        <v>0</v>
      </c>
      <c r="H297" s="96"/>
      <c r="I297" s="40"/>
      <c r="J297" s="40"/>
      <c r="K297" s="40"/>
      <c r="L297" s="40"/>
      <c r="M297" s="1"/>
      <c r="N297" s="1"/>
      <c r="O297" s="1"/>
    </row>
    <row r="298" spans="1:15" ht="14.25" customHeight="1" x14ac:dyDescent="0.25">
      <c r="A298" s="37"/>
      <c r="B298" s="240"/>
      <c r="C298" s="37"/>
      <c r="D298" s="37"/>
      <c r="E298" s="5" t="s">
        <v>19</v>
      </c>
      <c r="F298" s="9">
        <v>0</v>
      </c>
      <c r="G298" s="9">
        <v>0</v>
      </c>
      <c r="H298" s="96"/>
      <c r="I298" s="40"/>
      <c r="J298" s="40"/>
      <c r="K298" s="40"/>
      <c r="L298" s="40"/>
      <c r="M298" s="1"/>
      <c r="N298" s="1"/>
      <c r="O298" s="1"/>
    </row>
    <row r="299" spans="1:15" ht="22.5" customHeight="1" x14ac:dyDescent="0.25">
      <c r="A299" s="37"/>
      <c r="B299" s="240"/>
      <c r="C299" s="37"/>
      <c r="D299" s="37"/>
      <c r="E299" s="5" t="s">
        <v>124</v>
      </c>
      <c r="F299" s="9">
        <v>0</v>
      </c>
      <c r="G299" s="9">
        <v>0</v>
      </c>
      <c r="H299" s="96"/>
      <c r="I299" s="40"/>
      <c r="J299" s="40"/>
      <c r="K299" s="40"/>
      <c r="L299" s="40"/>
      <c r="M299" s="1"/>
      <c r="N299" s="1"/>
      <c r="O299" s="1"/>
    </row>
    <row r="300" spans="1:15" ht="15.75" customHeight="1" x14ac:dyDescent="0.25">
      <c r="A300" s="38"/>
      <c r="B300" s="241"/>
      <c r="C300" s="38"/>
      <c r="D300" s="38"/>
      <c r="E300" s="5" t="s">
        <v>121</v>
      </c>
      <c r="F300" s="9">
        <v>0</v>
      </c>
      <c r="G300" s="9">
        <v>0</v>
      </c>
      <c r="H300" s="97"/>
      <c r="I300" s="41"/>
      <c r="J300" s="41"/>
      <c r="K300" s="41"/>
      <c r="L300" s="41"/>
      <c r="M300" s="1"/>
      <c r="N300" s="1"/>
      <c r="O300" s="1"/>
    </row>
    <row r="301" spans="1:15" x14ac:dyDescent="0.25">
      <c r="A301" s="42" t="s">
        <v>28</v>
      </c>
      <c r="B301" s="45" t="s">
        <v>64</v>
      </c>
      <c r="C301" s="46"/>
      <c r="D301" s="47"/>
      <c r="E301" s="4" t="s">
        <v>17</v>
      </c>
      <c r="F301" s="9">
        <f>F306</f>
        <v>0</v>
      </c>
      <c r="G301" s="9">
        <f>G306</f>
        <v>0</v>
      </c>
      <c r="H301" s="39" t="s">
        <v>22</v>
      </c>
      <c r="I301" s="39" t="s">
        <v>22</v>
      </c>
      <c r="J301" s="39" t="s">
        <v>22</v>
      </c>
      <c r="K301" s="39" t="s">
        <v>22</v>
      </c>
      <c r="L301" s="39" t="s">
        <v>22</v>
      </c>
      <c r="M301" s="1"/>
      <c r="N301" s="1"/>
      <c r="O301" s="1"/>
    </row>
    <row r="302" spans="1:15" ht="13.5" customHeight="1" x14ac:dyDescent="0.25">
      <c r="A302" s="43"/>
      <c r="B302" s="48"/>
      <c r="C302" s="49"/>
      <c r="D302" s="50"/>
      <c r="E302" s="5" t="s">
        <v>18</v>
      </c>
      <c r="F302" s="9">
        <f>F307</f>
        <v>0</v>
      </c>
      <c r="G302" s="9">
        <f>G307</f>
        <v>0</v>
      </c>
      <c r="H302" s="40"/>
      <c r="I302" s="40"/>
      <c r="J302" s="40"/>
      <c r="K302" s="40"/>
      <c r="L302" s="40"/>
      <c r="M302" s="1"/>
      <c r="N302" s="1"/>
      <c r="O302" s="1"/>
    </row>
    <row r="303" spans="1:15" ht="12" customHeight="1" x14ac:dyDescent="0.25">
      <c r="A303" s="43"/>
      <c r="B303" s="48"/>
      <c r="C303" s="49"/>
      <c r="D303" s="50"/>
      <c r="E303" s="5" t="s">
        <v>19</v>
      </c>
      <c r="F303" s="9">
        <v>0</v>
      </c>
      <c r="G303" s="9">
        <v>0</v>
      </c>
      <c r="H303" s="40"/>
      <c r="I303" s="40"/>
      <c r="J303" s="40"/>
      <c r="K303" s="40"/>
      <c r="L303" s="40"/>
      <c r="M303" s="1"/>
      <c r="N303" s="1"/>
      <c r="O303" s="1"/>
    </row>
    <row r="304" spans="1:15" ht="12" customHeight="1" x14ac:dyDescent="0.25">
      <c r="A304" s="43"/>
      <c r="B304" s="48"/>
      <c r="C304" s="49"/>
      <c r="D304" s="50"/>
      <c r="E304" s="5" t="s">
        <v>124</v>
      </c>
      <c r="F304" s="9">
        <v>0</v>
      </c>
      <c r="G304" s="9">
        <v>0</v>
      </c>
      <c r="H304" s="40"/>
      <c r="I304" s="40"/>
      <c r="J304" s="40"/>
      <c r="K304" s="40"/>
      <c r="L304" s="40"/>
      <c r="M304" s="1"/>
      <c r="N304" s="1"/>
      <c r="O304" s="1"/>
    </row>
    <row r="305" spans="1:15" ht="12" customHeight="1" x14ac:dyDescent="0.25">
      <c r="A305" s="44"/>
      <c r="B305" s="51"/>
      <c r="C305" s="52"/>
      <c r="D305" s="53"/>
      <c r="E305" s="5" t="s">
        <v>121</v>
      </c>
      <c r="F305" s="9">
        <v>0</v>
      </c>
      <c r="G305" s="9">
        <v>0</v>
      </c>
      <c r="H305" s="41"/>
      <c r="I305" s="41"/>
      <c r="J305" s="41"/>
      <c r="K305" s="41"/>
      <c r="L305" s="41"/>
      <c r="M305" s="1"/>
      <c r="N305" s="1"/>
      <c r="O305" s="1"/>
    </row>
    <row r="306" spans="1:15" x14ac:dyDescent="0.25">
      <c r="A306" s="42" t="s">
        <v>29</v>
      </c>
      <c r="B306" s="54" t="s">
        <v>106</v>
      </c>
      <c r="C306" s="39" t="s">
        <v>22</v>
      </c>
      <c r="D306" s="39" t="s">
        <v>22</v>
      </c>
      <c r="E306" s="4" t="s">
        <v>17</v>
      </c>
      <c r="F306" s="9">
        <f>SUM(F307:F308)</f>
        <v>0</v>
      </c>
      <c r="G306" s="9">
        <f>SUM(G307:G308)</f>
        <v>0</v>
      </c>
      <c r="H306" s="39" t="s">
        <v>22</v>
      </c>
      <c r="I306" s="39" t="s">
        <v>22</v>
      </c>
      <c r="J306" s="39" t="s">
        <v>22</v>
      </c>
      <c r="K306" s="39" t="s">
        <v>22</v>
      </c>
      <c r="L306" s="39" t="s">
        <v>22</v>
      </c>
      <c r="M306" s="1"/>
      <c r="N306" s="1"/>
      <c r="O306" s="1"/>
    </row>
    <row r="307" spans="1:15" ht="12.75" customHeight="1" x14ac:dyDescent="0.25">
      <c r="A307" s="43"/>
      <c r="B307" s="55"/>
      <c r="C307" s="40"/>
      <c r="D307" s="40"/>
      <c r="E307" s="5" t="s">
        <v>18</v>
      </c>
      <c r="F307" s="9">
        <f>F317</f>
        <v>0</v>
      </c>
      <c r="G307" s="9">
        <f>G317</f>
        <v>0</v>
      </c>
      <c r="H307" s="40"/>
      <c r="I307" s="40"/>
      <c r="J307" s="40"/>
      <c r="K307" s="40"/>
      <c r="L307" s="40"/>
      <c r="M307" s="1"/>
      <c r="N307" s="1"/>
      <c r="O307" s="1"/>
    </row>
    <row r="308" spans="1:15" ht="22.5" x14ac:dyDescent="0.25">
      <c r="A308" s="43"/>
      <c r="B308" s="55"/>
      <c r="C308" s="40"/>
      <c r="D308" s="40"/>
      <c r="E308" s="5" t="s">
        <v>19</v>
      </c>
      <c r="F308" s="9">
        <v>0</v>
      </c>
      <c r="G308" s="9">
        <v>0</v>
      </c>
      <c r="H308" s="40"/>
      <c r="I308" s="40"/>
      <c r="J308" s="40"/>
      <c r="K308" s="40"/>
      <c r="L308" s="40"/>
      <c r="M308" s="1"/>
      <c r="N308" s="1"/>
      <c r="O308" s="1"/>
    </row>
    <row r="309" spans="1:15" ht="13.5" customHeight="1" x14ac:dyDescent="0.25">
      <c r="A309" s="43"/>
      <c r="B309" s="55"/>
      <c r="C309" s="40"/>
      <c r="D309" s="40"/>
      <c r="E309" s="5" t="s">
        <v>124</v>
      </c>
      <c r="F309" s="9">
        <v>0</v>
      </c>
      <c r="G309" s="9">
        <v>0</v>
      </c>
      <c r="H309" s="40"/>
      <c r="I309" s="40"/>
      <c r="J309" s="40"/>
      <c r="K309" s="40"/>
      <c r="L309" s="40"/>
      <c r="M309" s="1"/>
      <c r="N309" s="1"/>
      <c r="O309" s="1"/>
    </row>
    <row r="310" spans="1:15" ht="12.75" customHeight="1" x14ac:dyDescent="0.25">
      <c r="A310" s="44"/>
      <c r="B310" s="56"/>
      <c r="C310" s="41"/>
      <c r="D310" s="41"/>
      <c r="E310" s="5" t="s">
        <v>121</v>
      </c>
      <c r="F310" s="9">
        <v>0</v>
      </c>
      <c r="G310" s="9">
        <v>0</v>
      </c>
      <c r="H310" s="41"/>
      <c r="I310" s="41"/>
      <c r="J310" s="41"/>
      <c r="K310" s="41"/>
      <c r="L310" s="41"/>
      <c r="M310" s="1"/>
      <c r="N310" s="1"/>
      <c r="O310" s="1"/>
    </row>
    <row r="311" spans="1:15" ht="12.75" customHeight="1" x14ac:dyDescent="0.25">
      <c r="A311" s="36" t="s">
        <v>30</v>
      </c>
      <c r="B311" s="239" t="s">
        <v>326</v>
      </c>
      <c r="C311" s="36" t="s">
        <v>81</v>
      </c>
      <c r="D311" s="36" t="s">
        <v>156</v>
      </c>
      <c r="E311" s="4" t="s">
        <v>17</v>
      </c>
      <c r="F311" s="9">
        <f>SUM(F312:F315)</f>
        <v>0</v>
      </c>
      <c r="G311" s="9">
        <f>SUM(G312:G315)</f>
        <v>0</v>
      </c>
      <c r="H311" s="81" t="s">
        <v>328</v>
      </c>
      <c r="I311" s="39" t="s">
        <v>150</v>
      </c>
      <c r="J311" s="39">
        <v>20</v>
      </c>
      <c r="K311" s="39">
        <v>20</v>
      </c>
      <c r="L311" s="39">
        <v>20</v>
      </c>
      <c r="M311" s="1"/>
      <c r="N311" s="1"/>
      <c r="O311" s="1"/>
    </row>
    <row r="312" spans="1:15" ht="12.75" customHeight="1" x14ac:dyDescent="0.25">
      <c r="A312" s="37"/>
      <c r="B312" s="240"/>
      <c r="C312" s="37"/>
      <c r="D312" s="37"/>
      <c r="E312" s="5" t="s">
        <v>18</v>
      </c>
      <c r="F312" s="27">
        <v>0</v>
      </c>
      <c r="G312" s="27">
        <v>0</v>
      </c>
      <c r="H312" s="96"/>
      <c r="I312" s="40"/>
      <c r="J312" s="40"/>
      <c r="K312" s="40"/>
      <c r="L312" s="40"/>
      <c r="M312" s="1"/>
      <c r="N312" s="1"/>
      <c r="O312" s="1"/>
    </row>
    <row r="313" spans="1:15" ht="12.75" customHeight="1" x14ac:dyDescent="0.25">
      <c r="A313" s="37"/>
      <c r="B313" s="240"/>
      <c r="C313" s="37"/>
      <c r="D313" s="37"/>
      <c r="E313" s="5" t="s">
        <v>19</v>
      </c>
      <c r="F313" s="9">
        <v>0</v>
      </c>
      <c r="G313" s="9">
        <v>0</v>
      </c>
      <c r="H313" s="96"/>
      <c r="I313" s="40"/>
      <c r="J313" s="40"/>
      <c r="K313" s="40"/>
      <c r="L313" s="40"/>
      <c r="M313" s="1"/>
      <c r="N313" s="1"/>
      <c r="O313" s="1"/>
    </row>
    <row r="314" spans="1:15" ht="12.75" customHeight="1" x14ac:dyDescent="0.25">
      <c r="A314" s="37"/>
      <c r="B314" s="240"/>
      <c r="C314" s="37"/>
      <c r="D314" s="37"/>
      <c r="E314" s="5" t="s">
        <v>124</v>
      </c>
      <c r="F314" s="9">
        <v>0</v>
      </c>
      <c r="G314" s="9">
        <v>0</v>
      </c>
      <c r="H314" s="96"/>
      <c r="I314" s="40"/>
      <c r="J314" s="40"/>
      <c r="K314" s="40"/>
      <c r="L314" s="40"/>
      <c r="M314" s="1"/>
      <c r="N314" s="1"/>
      <c r="O314" s="1"/>
    </row>
    <row r="315" spans="1:15" ht="12.75" customHeight="1" x14ac:dyDescent="0.25">
      <c r="A315" s="38"/>
      <c r="B315" s="241"/>
      <c r="C315" s="38"/>
      <c r="D315" s="38"/>
      <c r="E315" s="5" t="s">
        <v>121</v>
      </c>
      <c r="F315" s="9">
        <v>0</v>
      </c>
      <c r="G315" s="9">
        <v>0</v>
      </c>
      <c r="H315" s="97"/>
      <c r="I315" s="41"/>
      <c r="J315" s="41"/>
      <c r="K315" s="41"/>
      <c r="L315" s="41"/>
      <c r="M315" s="1"/>
      <c r="N315" s="1"/>
      <c r="O315" s="1"/>
    </row>
    <row r="316" spans="1:15" ht="12.75" customHeight="1" x14ac:dyDescent="0.25">
      <c r="A316" s="36" t="s">
        <v>40</v>
      </c>
      <c r="B316" s="239" t="s">
        <v>327</v>
      </c>
      <c r="C316" s="36" t="s">
        <v>81</v>
      </c>
      <c r="D316" s="36" t="s">
        <v>156</v>
      </c>
      <c r="E316" s="4" t="s">
        <v>17</v>
      </c>
      <c r="F316" s="9">
        <f>SUM(F317:F320)</f>
        <v>0</v>
      </c>
      <c r="G316" s="9">
        <f>SUM(G317:G320)</f>
        <v>0</v>
      </c>
      <c r="H316" s="81" t="s">
        <v>329</v>
      </c>
      <c r="I316" s="39" t="s">
        <v>150</v>
      </c>
      <c r="J316" s="39">
        <v>5</v>
      </c>
      <c r="K316" s="39">
        <v>5</v>
      </c>
      <c r="L316" s="39">
        <v>5</v>
      </c>
      <c r="M316" s="1"/>
      <c r="N316" s="1"/>
      <c r="O316" s="1"/>
    </row>
    <row r="317" spans="1:15" ht="12.75" customHeight="1" x14ac:dyDescent="0.25">
      <c r="A317" s="37"/>
      <c r="B317" s="240"/>
      <c r="C317" s="37"/>
      <c r="D317" s="37"/>
      <c r="E317" s="5" t="s">
        <v>18</v>
      </c>
      <c r="F317" s="27">
        <v>0</v>
      </c>
      <c r="G317" s="27">
        <v>0</v>
      </c>
      <c r="H317" s="96"/>
      <c r="I317" s="40"/>
      <c r="J317" s="40"/>
      <c r="K317" s="40"/>
      <c r="L317" s="40"/>
      <c r="M317" s="1"/>
      <c r="N317" s="1"/>
      <c r="O317" s="1"/>
    </row>
    <row r="318" spans="1:15" ht="13.5" customHeight="1" x14ac:dyDescent="0.25">
      <c r="A318" s="37"/>
      <c r="B318" s="240"/>
      <c r="C318" s="37"/>
      <c r="D318" s="37"/>
      <c r="E318" s="5" t="s">
        <v>19</v>
      </c>
      <c r="F318" s="9">
        <v>0</v>
      </c>
      <c r="G318" s="9">
        <v>0</v>
      </c>
      <c r="H318" s="96"/>
      <c r="I318" s="40"/>
      <c r="J318" s="40"/>
      <c r="K318" s="40"/>
      <c r="L318" s="40"/>
      <c r="M318" s="1"/>
      <c r="N318" s="1"/>
      <c r="O318" s="1"/>
    </row>
    <row r="319" spans="1:15" ht="13.5" customHeight="1" x14ac:dyDescent="0.25">
      <c r="A319" s="37"/>
      <c r="B319" s="240"/>
      <c r="C319" s="37"/>
      <c r="D319" s="37"/>
      <c r="E319" s="5" t="s">
        <v>124</v>
      </c>
      <c r="F319" s="9">
        <v>0</v>
      </c>
      <c r="G319" s="9">
        <v>0</v>
      </c>
      <c r="H319" s="96"/>
      <c r="I319" s="40"/>
      <c r="J319" s="40"/>
      <c r="K319" s="40"/>
      <c r="L319" s="40"/>
      <c r="M319" s="1"/>
      <c r="N319" s="1"/>
      <c r="O319" s="1"/>
    </row>
    <row r="320" spans="1:15" x14ac:dyDescent="0.25">
      <c r="A320" s="38"/>
      <c r="B320" s="241"/>
      <c r="C320" s="38"/>
      <c r="D320" s="38"/>
      <c r="E320" s="5" t="s">
        <v>121</v>
      </c>
      <c r="F320" s="9">
        <v>0</v>
      </c>
      <c r="G320" s="9">
        <v>0</v>
      </c>
      <c r="H320" s="97"/>
      <c r="I320" s="41"/>
      <c r="J320" s="41"/>
      <c r="K320" s="41"/>
      <c r="L320" s="41"/>
      <c r="M320" s="1"/>
      <c r="N320" s="1"/>
      <c r="O320" s="1"/>
    </row>
    <row r="321" spans="1:15" ht="15" customHeight="1" x14ac:dyDescent="0.25">
      <c r="A321" s="74" t="s">
        <v>65</v>
      </c>
      <c r="B321" s="75"/>
      <c r="C321" s="39" t="s">
        <v>22</v>
      </c>
      <c r="D321" s="39" t="s">
        <v>22</v>
      </c>
      <c r="E321" s="18" t="s">
        <v>17</v>
      </c>
      <c r="F321" s="14">
        <f>F301</f>
        <v>0</v>
      </c>
      <c r="G321" s="14">
        <f>G301</f>
        <v>0</v>
      </c>
      <c r="H321" s="71" t="s">
        <v>22</v>
      </c>
      <c r="I321" s="71" t="s">
        <v>22</v>
      </c>
      <c r="J321" s="71" t="s">
        <v>22</v>
      </c>
      <c r="K321" s="71" t="s">
        <v>22</v>
      </c>
      <c r="L321" s="71" t="s">
        <v>22</v>
      </c>
      <c r="M321" s="1"/>
      <c r="N321" s="1"/>
      <c r="O321" s="1"/>
    </row>
    <row r="322" spans="1:15" ht="12" customHeight="1" x14ac:dyDescent="0.25">
      <c r="A322" s="76"/>
      <c r="B322" s="77"/>
      <c r="C322" s="40"/>
      <c r="D322" s="40"/>
      <c r="E322" s="19" t="s">
        <v>18</v>
      </c>
      <c r="F322" s="14">
        <f>F302</f>
        <v>0</v>
      </c>
      <c r="G322" s="14">
        <f>G302</f>
        <v>0</v>
      </c>
      <c r="H322" s="72"/>
      <c r="I322" s="72"/>
      <c r="J322" s="72"/>
      <c r="K322" s="72"/>
      <c r="L322" s="72"/>
      <c r="M322" s="1"/>
      <c r="N322" s="1"/>
      <c r="O322" s="1"/>
    </row>
    <row r="323" spans="1:15" ht="12.75" customHeight="1" x14ac:dyDescent="0.25">
      <c r="A323" s="76"/>
      <c r="B323" s="77"/>
      <c r="C323" s="40"/>
      <c r="D323" s="40"/>
      <c r="E323" s="19" t="s">
        <v>19</v>
      </c>
      <c r="F323" s="14">
        <v>0</v>
      </c>
      <c r="G323" s="14">
        <v>0</v>
      </c>
      <c r="H323" s="72"/>
      <c r="I323" s="72"/>
      <c r="J323" s="72"/>
      <c r="K323" s="72"/>
      <c r="L323" s="72"/>
      <c r="M323" s="1"/>
      <c r="N323" s="1"/>
      <c r="O323" s="1"/>
    </row>
    <row r="324" spans="1:15" ht="11.25" customHeight="1" x14ac:dyDescent="0.25">
      <c r="A324" s="76"/>
      <c r="B324" s="77"/>
      <c r="C324" s="40"/>
      <c r="D324" s="40"/>
      <c r="E324" s="19" t="s">
        <v>124</v>
      </c>
      <c r="F324" s="14">
        <v>0</v>
      </c>
      <c r="G324" s="14">
        <v>0</v>
      </c>
      <c r="H324" s="72"/>
      <c r="I324" s="72"/>
      <c r="J324" s="72"/>
      <c r="K324" s="72"/>
      <c r="L324" s="72"/>
      <c r="M324" s="1"/>
      <c r="N324" s="1"/>
      <c r="O324" s="1"/>
    </row>
    <row r="325" spans="1:15" x14ac:dyDescent="0.25">
      <c r="A325" s="78"/>
      <c r="B325" s="79"/>
      <c r="C325" s="41"/>
      <c r="D325" s="41"/>
      <c r="E325" s="19" t="s">
        <v>121</v>
      </c>
      <c r="F325" s="14">
        <v>0</v>
      </c>
      <c r="G325" s="14">
        <v>0</v>
      </c>
      <c r="H325" s="73"/>
      <c r="I325" s="73"/>
      <c r="J325" s="73"/>
      <c r="K325" s="73"/>
      <c r="L325" s="73"/>
      <c r="M325" s="1"/>
      <c r="N325" s="1"/>
      <c r="O325" s="1"/>
    </row>
    <row r="326" spans="1:15" ht="24.6" customHeight="1" x14ac:dyDescent="0.25">
      <c r="A326" s="57" t="s">
        <v>205</v>
      </c>
      <c r="B326" s="58"/>
      <c r="C326" s="58"/>
      <c r="D326" s="58"/>
      <c r="E326" s="58"/>
      <c r="F326" s="58"/>
      <c r="G326" s="58"/>
      <c r="H326" s="58"/>
      <c r="I326" s="58"/>
      <c r="J326" s="58"/>
      <c r="K326" s="58"/>
      <c r="L326" s="59"/>
      <c r="M326" s="1"/>
      <c r="N326" s="1"/>
      <c r="O326" s="1"/>
    </row>
    <row r="327" spans="1:15" ht="19.899999999999999" customHeight="1" x14ac:dyDescent="0.25">
      <c r="A327" s="57" t="s">
        <v>66</v>
      </c>
      <c r="B327" s="58"/>
      <c r="C327" s="58"/>
      <c r="D327" s="58"/>
      <c r="E327" s="58"/>
      <c r="F327" s="58"/>
      <c r="G327" s="58"/>
      <c r="H327" s="58"/>
      <c r="I327" s="58"/>
      <c r="J327" s="58"/>
      <c r="K327" s="58"/>
      <c r="L327" s="59"/>
      <c r="M327" s="1"/>
      <c r="N327" s="1"/>
      <c r="O327" s="1"/>
    </row>
    <row r="328" spans="1:15" ht="15.6" customHeight="1" x14ac:dyDescent="0.25">
      <c r="A328" s="42" t="s">
        <v>28</v>
      </c>
      <c r="B328" s="45" t="s">
        <v>296</v>
      </c>
      <c r="C328" s="46"/>
      <c r="D328" s="47"/>
      <c r="E328" s="4" t="s">
        <v>17</v>
      </c>
      <c r="F328" s="9">
        <f>F333</f>
        <v>4800</v>
      </c>
      <c r="G328" s="9">
        <f>G333</f>
        <v>4800</v>
      </c>
      <c r="H328" s="39" t="s">
        <v>22</v>
      </c>
      <c r="I328" s="39" t="s">
        <v>22</v>
      </c>
      <c r="J328" s="39" t="s">
        <v>22</v>
      </c>
      <c r="K328" s="39" t="s">
        <v>22</v>
      </c>
      <c r="L328" s="39" t="s">
        <v>22</v>
      </c>
      <c r="M328" s="1"/>
      <c r="N328" s="1"/>
      <c r="O328" s="1"/>
    </row>
    <row r="329" spans="1:15" ht="14.25" customHeight="1" x14ac:dyDescent="0.25">
      <c r="A329" s="43"/>
      <c r="B329" s="48"/>
      <c r="C329" s="49"/>
      <c r="D329" s="50"/>
      <c r="E329" s="5" t="s">
        <v>18</v>
      </c>
      <c r="F329" s="9">
        <f>F334</f>
        <v>4800</v>
      </c>
      <c r="G329" s="9">
        <f>G334</f>
        <v>4800</v>
      </c>
      <c r="H329" s="40"/>
      <c r="I329" s="40"/>
      <c r="J329" s="40"/>
      <c r="K329" s="40"/>
      <c r="L329" s="40"/>
      <c r="M329" s="1"/>
      <c r="N329" s="1"/>
      <c r="O329" s="1"/>
    </row>
    <row r="330" spans="1:15" ht="12.75" customHeight="1" x14ac:dyDescent="0.25">
      <c r="A330" s="43"/>
      <c r="B330" s="48"/>
      <c r="C330" s="49"/>
      <c r="D330" s="50"/>
      <c r="E330" s="5" t="s">
        <v>19</v>
      </c>
      <c r="F330" s="9">
        <v>0</v>
      </c>
      <c r="G330" s="9">
        <v>0</v>
      </c>
      <c r="H330" s="40"/>
      <c r="I330" s="40"/>
      <c r="J330" s="40"/>
      <c r="K330" s="40"/>
      <c r="L330" s="40"/>
      <c r="M330" s="1"/>
      <c r="N330" s="1"/>
      <c r="O330" s="1"/>
    </row>
    <row r="331" spans="1:15" ht="11.25" customHeight="1" x14ac:dyDescent="0.25">
      <c r="A331" s="43"/>
      <c r="B331" s="48"/>
      <c r="C331" s="49"/>
      <c r="D331" s="50"/>
      <c r="E331" s="5" t="s">
        <v>124</v>
      </c>
      <c r="F331" s="9">
        <v>0</v>
      </c>
      <c r="G331" s="9">
        <v>0</v>
      </c>
      <c r="H331" s="40"/>
      <c r="I331" s="40"/>
      <c r="J331" s="40"/>
      <c r="K331" s="40"/>
      <c r="L331" s="40"/>
      <c r="M331" s="1"/>
      <c r="N331" s="1"/>
      <c r="O331" s="1"/>
    </row>
    <row r="332" spans="1:15" ht="15" customHeight="1" x14ac:dyDescent="0.25">
      <c r="A332" s="44"/>
      <c r="B332" s="51"/>
      <c r="C332" s="52"/>
      <c r="D332" s="53"/>
      <c r="E332" s="5" t="s">
        <v>121</v>
      </c>
      <c r="F332" s="9">
        <v>0</v>
      </c>
      <c r="G332" s="9">
        <v>0</v>
      </c>
      <c r="H332" s="41"/>
      <c r="I332" s="41"/>
      <c r="J332" s="41"/>
      <c r="K332" s="41"/>
      <c r="L332" s="41"/>
      <c r="M332" s="1"/>
      <c r="N332" s="1"/>
      <c r="O332" s="1"/>
    </row>
    <row r="333" spans="1:15" ht="19.899999999999999" customHeight="1" x14ac:dyDescent="0.25">
      <c r="A333" s="42" t="s">
        <v>29</v>
      </c>
      <c r="B333" s="54" t="s">
        <v>297</v>
      </c>
      <c r="C333" s="39">
        <v>504</v>
      </c>
      <c r="D333" s="39" t="s">
        <v>22</v>
      </c>
      <c r="E333" s="4" t="s">
        <v>17</v>
      </c>
      <c r="F333" s="9">
        <f>F338</f>
        <v>4800</v>
      </c>
      <c r="G333" s="9">
        <f>G338</f>
        <v>4800</v>
      </c>
      <c r="H333" s="39" t="s">
        <v>22</v>
      </c>
      <c r="I333" s="39" t="s">
        <v>22</v>
      </c>
      <c r="J333" s="39" t="s">
        <v>22</v>
      </c>
      <c r="K333" s="39" t="s">
        <v>22</v>
      </c>
      <c r="L333" s="39" t="s">
        <v>22</v>
      </c>
      <c r="M333" s="1"/>
      <c r="N333" s="1"/>
      <c r="O333" s="1"/>
    </row>
    <row r="334" spans="1:15" ht="14.25" customHeight="1" x14ac:dyDescent="0.25">
      <c r="A334" s="43"/>
      <c r="B334" s="55"/>
      <c r="C334" s="40"/>
      <c r="D334" s="40"/>
      <c r="E334" s="5" t="s">
        <v>18</v>
      </c>
      <c r="F334" s="9">
        <f>F339</f>
        <v>4800</v>
      </c>
      <c r="G334" s="9">
        <f>G339</f>
        <v>4800</v>
      </c>
      <c r="H334" s="40"/>
      <c r="I334" s="40"/>
      <c r="J334" s="40"/>
      <c r="K334" s="40"/>
      <c r="L334" s="40"/>
      <c r="M334" s="1"/>
      <c r="N334" s="1"/>
      <c r="O334" s="1"/>
    </row>
    <row r="335" spans="1:15" ht="14.25" customHeight="1" x14ac:dyDescent="0.25">
      <c r="A335" s="43"/>
      <c r="B335" s="55"/>
      <c r="C335" s="40"/>
      <c r="D335" s="40"/>
      <c r="E335" s="5" t="s">
        <v>19</v>
      </c>
      <c r="F335" s="9">
        <v>0</v>
      </c>
      <c r="G335" s="9">
        <v>0</v>
      </c>
      <c r="H335" s="40"/>
      <c r="I335" s="40"/>
      <c r="J335" s="40"/>
      <c r="K335" s="40"/>
      <c r="L335" s="40"/>
      <c r="M335" s="1"/>
      <c r="N335" s="1"/>
      <c r="O335" s="1"/>
    </row>
    <row r="336" spans="1:15" ht="12.75" customHeight="1" x14ac:dyDescent="0.25">
      <c r="A336" s="43"/>
      <c r="B336" s="55"/>
      <c r="C336" s="40"/>
      <c r="D336" s="40"/>
      <c r="E336" s="5" t="s">
        <v>124</v>
      </c>
      <c r="F336" s="9">
        <v>0</v>
      </c>
      <c r="G336" s="9">
        <v>0</v>
      </c>
      <c r="H336" s="40"/>
      <c r="I336" s="40"/>
      <c r="J336" s="40"/>
      <c r="K336" s="40"/>
      <c r="L336" s="40"/>
      <c r="M336" s="1"/>
      <c r="N336" s="1"/>
      <c r="O336" s="1"/>
    </row>
    <row r="337" spans="1:15" ht="12" customHeight="1" x14ac:dyDescent="0.25">
      <c r="A337" s="44"/>
      <c r="B337" s="56"/>
      <c r="C337" s="41"/>
      <c r="D337" s="41"/>
      <c r="E337" s="5" t="s">
        <v>121</v>
      </c>
      <c r="F337" s="9">
        <v>0</v>
      </c>
      <c r="G337" s="9">
        <v>0</v>
      </c>
      <c r="H337" s="41"/>
      <c r="I337" s="41"/>
      <c r="J337" s="41"/>
      <c r="K337" s="41"/>
      <c r="L337" s="41"/>
      <c r="M337" s="1"/>
      <c r="N337" s="1"/>
      <c r="O337" s="1"/>
    </row>
    <row r="338" spans="1:15" ht="13.15" customHeight="1" x14ac:dyDescent="0.25">
      <c r="A338" s="42" t="s">
        <v>40</v>
      </c>
      <c r="B338" s="54" t="s">
        <v>298</v>
      </c>
      <c r="C338" s="39">
        <v>504</v>
      </c>
      <c r="D338" s="42"/>
      <c r="E338" s="4" t="s">
        <v>17</v>
      </c>
      <c r="F338" s="9">
        <v>4800</v>
      </c>
      <c r="G338" s="9">
        <v>4800</v>
      </c>
      <c r="H338" s="81" t="s">
        <v>299</v>
      </c>
      <c r="I338" s="39" t="s">
        <v>56</v>
      </c>
      <c r="J338" s="39">
        <v>1000</v>
      </c>
      <c r="K338" s="39">
        <v>78</v>
      </c>
      <c r="L338" s="39">
        <v>1000</v>
      </c>
      <c r="M338" s="1"/>
      <c r="N338" s="1"/>
      <c r="O338" s="1"/>
    </row>
    <row r="339" spans="1:15" ht="12.75" customHeight="1" x14ac:dyDescent="0.25">
      <c r="A339" s="43"/>
      <c r="B339" s="55"/>
      <c r="C339" s="40"/>
      <c r="D339" s="43"/>
      <c r="E339" s="5" t="s">
        <v>18</v>
      </c>
      <c r="F339" s="9">
        <v>4800</v>
      </c>
      <c r="G339" s="9">
        <v>4800</v>
      </c>
      <c r="H339" s="96"/>
      <c r="I339" s="40"/>
      <c r="J339" s="40"/>
      <c r="K339" s="40"/>
      <c r="L339" s="40"/>
      <c r="M339" s="1"/>
      <c r="N339" s="1"/>
      <c r="O339" s="1"/>
    </row>
    <row r="340" spans="1:15" ht="12" customHeight="1" x14ac:dyDescent="0.25">
      <c r="A340" s="43"/>
      <c r="B340" s="55"/>
      <c r="C340" s="40"/>
      <c r="D340" s="43"/>
      <c r="E340" s="5" t="s">
        <v>19</v>
      </c>
      <c r="F340" s="9">
        <v>0</v>
      </c>
      <c r="G340" s="9">
        <v>0</v>
      </c>
      <c r="H340" s="96"/>
      <c r="I340" s="40"/>
      <c r="J340" s="40"/>
      <c r="K340" s="40"/>
      <c r="L340" s="40"/>
      <c r="M340" s="1"/>
      <c r="N340" s="1"/>
      <c r="O340" s="1"/>
    </row>
    <row r="341" spans="1:15" ht="13.5" customHeight="1" x14ac:dyDescent="0.25">
      <c r="A341" s="43"/>
      <c r="B341" s="55"/>
      <c r="C341" s="40"/>
      <c r="D341" s="43"/>
      <c r="E341" s="5" t="s">
        <v>124</v>
      </c>
      <c r="F341" s="9">
        <v>0</v>
      </c>
      <c r="G341" s="9">
        <v>0</v>
      </c>
      <c r="H341" s="96"/>
      <c r="I341" s="40"/>
      <c r="J341" s="40"/>
      <c r="K341" s="40"/>
      <c r="L341" s="40"/>
      <c r="M341" s="1"/>
      <c r="N341" s="1"/>
      <c r="O341" s="1"/>
    </row>
    <row r="342" spans="1:15" ht="13.15" customHeight="1" x14ac:dyDescent="0.25">
      <c r="A342" s="44"/>
      <c r="B342" s="56"/>
      <c r="C342" s="41"/>
      <c r="D342" s="44"/>
      <c r="E342" s="5" t="s">
        <v>121</v>
      </c>
      <c r="F342" s="9">
        <v>0</v>
      </c>
      <c r="G342" s="9">
        <v>0</v>
      </c>
      <c r="H342" s="96"/>
      <c r="I342" s="40"/>
      <c r="J342" s="40"/>
      <c r="K342" s="40"/>
      <c r="L342" s="40"/>
      <c r="M342" s="1"/>
      <c r="N342" s="1"/>
      <c r="O342" s="1"/>
    </row>
    <row r="343" spans="1:15" ht="13.15" customHeight="1" x14ac:dyDescent="0.25">
      <c r="A343" s="42" t="s">
        <v>33</v>
      </c>
      <c r="B343" s="45" t="s">
        <v>211</v>
      </c>
      <c r="C343" s="46"/>
      <c r="D343" s="47"/>
      <c r="E343" s="4" t="s">
        <v>17</v>
      </c>
      <c r="F343" s="9">
        <f>F348</f>
        <v>89500</v>
      </c>
      <c r="G343" s="9">
        <f>G348</f>
        <v>89500</v>
      </c>
      <c r="H343" s="39" t="s">
        <v>22</v>
      </c>
      <c r="I343" s="39" t="s">
        <v>22</v>
      </c>
      <c r="J343" s="39" t="s">
        <v>22</v>
      </c>
      <c r="K343" s="39" t="s">
        <v>22</v>
      </c>
      <c r="L343" s="39" t="s">
        <v>22</v>
      </c>
      <c r="M343" s="1"/>
      <c r="N343" s="1"/>
      <c r="O343" s="1"/>
    </row>
    <row r="344" spans="1:15" ht="14.25" customHeight="1" x14ac:dyDescent="0.25">
      <c r="A344" s="43"/>
      <c r="B344" s="48"/>
      <c r="C344" s="49"/>
      <c r="D344" s="50"/>
      <c r="E344" s="5" t="s">
        <v>18</v>
      </c>
      <c r="F344" s="10">
        <f>F349</f>
        <v>89500</v>
      </c>
      <c r="G344" s="10">
        <f>G349</f>
        <v>89500</v>
      </c>
      <c r="H344" s="40"/>
      <c r="I344" s="40"/>
      <c r="J344" s="40"/>
      <c r="K344" s="40"/>
      <c r="L344" s="40"/>
      <c r="M344" s="1"/>
      <c r="N344" s="1"/>
      <c r="O344" s="1"/>
    </row>
    <row r="345" spans="1:15" ht="12.75" customHeight="1" x14ac:dyDescent="0.25">
      <c r="A345" s="43"/>
      <c r="B345" s="48"/>
      <c r="C345" s="49"/>
      <c r="D345" s="50"/>
      <c r="E345" s="5" t="s">
        <v>19</v>
      </c>
      <c r="F345" s="9">
        <v>0</v>
      </c>
      <c r="G345" s="9">
        <v>0</v>
      </c>
      <c r="H345" s="40"/>
      <c r="I345" s="40"/>
      <c r="J345" s="40"/>
      <c r="K345" s="40"/>
      <c r="L345" s="40"/>
      <c r="M345" s="1"/>
      <c r="N345" s="1"/>
      <c r="O345" s="1"/>
    </row>
    <row r="346" spans="1:15" ht="12.75" customHeight="1" x14ac:dyDescent="0.25">
      <c r="A346" s="43"/>
      <c r="B346" s="48"/>
      <c r="C346" s="49"/>
      <c r="D346" s="50"/>
      <c r="E346" s="5" t="s">
        <v>124</v>
      </c>
      <c r="F346" s="9">
        <v>0</v>
      </c>
      <c r="G346" s="9">
        <v>0</v>
      </c>
      <c r="H346" s="40"/>
      <c r="I346" s="40"/>
      <c r="J346" s="40"/>
      <c r="K346" s="40"/>
      <c r="L346" s="40"/>
      <c r="M346" s="1"/>
      <c r="N346" s="1"/>
      <c r="O346" s="1"/>
    </row>
    <row r="347" spans="1:15" ht="12" customHeight="1" x14ac:dyDescent="0.25">
      <c r="A347" s="44"/>
      <c r="B347" s="51"/>
      <c r="C347" s="52"/>
      <c r="D347" s="53"/>
      <c r="E347" s="5" t="s">
        <v>121</v>
      </c>
      <c r="F347" s="9">
        <v>0</v>
      </c>
      <c r="G347" s="9">
        <v>0</v>
      </c>
      <c r="H347" s="41"/>
      <c r="I347" s="41"/>
      <c r="J347" s="41"/>
      <c r="K347" s="41"/>
      <c r="L347" s="41"/>
      <c r="M347" s="1"/>
      <c r="N347" s="1"/>
      <c r="O347" s="1"/>
    </row>
    <row r="348" spans="1:15" ht="15" customHeight="1" x14ac:dyDescent="0.25">
      <c r="A348" s="42" t="s">
        <v>67</v>
      </c>
      <c r="B348" s="54" t="s">
        <v>138</v>
      </c>
      <c r="C348" s="39" t="s">
        <v>22</v>
      </c>
      <c r="D348" s="39" t="s">
        <v>22</v>
      </c>
      <c r="E348" s="4" t="s">
        <v>17</v>
      </c>
      <c r="F348" s="15">
        <f>SUM(F349:F350)</f>
        <v>89500</v>
      </c>
      <c r="G348" s="15">
        <f>SUM(G349:G350)</f>
        <v>89500</v>
      </c>
      <c r="H348" s="39" t="s">
        <v>22</v>
      </c>
      <c r="I348" s="39" t="s">
        <v>22</v>
      </c>
      <c r="J348" s="39" t="s">
        <v>22</v>
      </c>
      <c r="K348" s="39" t="s">
        <v>22</v>
      </c>
      <c r="L348" s="39" t="s">
        <v>22</v>
      </c>
      <c r="M348" s="1"/>
      <c r="N348" s="1"/>
      <c r="O348" s="1"/>
    </row>
    <row r="349" spans="1:15" ht="15" customHeight="1" x14ac:dyDescent="0.25">
      <c r="A349" s="43"/>
      <c r="B349" s="55"/>
      <c r="C349" s="40"/>
      <c r="D349" s="40"/>
      <c r="E349" s="5" t="s">
        <v>18</v>
      </c>
      <c r="F349" s="15">
        <f>F354</f>
        <v>89500</v>
      </c>
      <c r="G349" s="15">
        <f>G354</f>
        <v>89500</v>
      </c>
      <c r="H349" s="40"/>
      <c r="I349" s="40"/>
      <c r="J349" s="40"/>
      <c r="K349" s="40"/>
      <c r="L349" s="40"/>
      <c r="M349" s="1"/>
      <c r="N349" s="1"/>
      <c r="O349" s="1"/>
    </row>
    <row r="350" spans="1:15" ht="12.75" customHeight="1" x14ac:dyDescent="0.25">
      <c r="A350" s="43"/>
      <c r="B350" s="55"/>
      <c r="C350" s="40"/>
      <c r="D350" s="40"/>
      <c r="E350" s="5" t="s">
        <v>19</v>
      </c>
      <c r="F350" s="9">
        <v>0</v>
      </c>
      <c r="G350" s="9">
        <v>0</v>
      </c>
      <c r="H350" s="40"/>
      <c r="I350" s="40"/>
      <c r="J350" s="40"/>
      <c r="K350" s="40"/>
      <c r="L350" s="40"/>
      <c r="M350" s="1"/>
      <c r="N350" s="1"/>
      <c r="O350" s="1"/>
    </row>
    <row r="351" spans="1:15" ht="12.75" customHeight="1" x14ac:dyDescent="0.25">
      <c r="A351" s="43"/>
      <c r="B351" s="55"/>
      <c r="C351" s="40"/>
      <c r="D351" s="40"/>
      <c r="E351" s="5" t="s">
        <v>124</v>
      </c>
      <c r="F351" s="9">
        <v>0</v>
      </c>
      <c r="G351" s="9">
        <v>0</v>
      </c>
      <c r="H351" s="40"/>
      <c r="I351" s="40"/>
      <c r="J351" s="40"/>
      <c r="K351" s="40"/>
      <c r="L351" s="40"/>
      <c r="M351" s="1"/>
      <c r="N351" s="1"/>
      <c r="O351" s="1"/>
    </row>
    <row r="352" spans="1:15" x14ac:dyDescent="0.25">
      <c r="A352" s="44"/>
      <c r="B352" s="56"/>
      <c r="C352" s="41"/>
      <c r="D352" s="41"/>
      <c r="E352" s="5" t="s">
        <v>121</v>
      </c>
      <c r="F352" s="9">
        <v>0</v>
      </c>
      <c r="G352" s="9">
        <v>0</v>
      </c>
      <c r="H352" s="41"/>
      <c r="I352" s="41"/>
      <c r="J352" s="41"/>
      <c r="K352" s="41"/>
      <c r="L352" s="41"/>
      <c r="M352" s="1"/>
      <c r="N352" s="1"/>
      <c r="O352" s="1"/>
    </row>
    <row r="353" spans="1:15" ht="15" customHeight="1" x14ac:dyDescent="0.25">
      <c r="A353" s="42" t="s">
        <v>35</v>
      </c>
      <c r="B353" s="54" t="s">
        <v>183</v>
      </c>
      <c r="C353" s="39">
        <v>504</v>
      </c>
      <c r="D353" s="42" t="s">
        <v>230</v>
      </c>
      <c r="E353" s="4" t="s">
        <v>17</v>
      </c>
      <c r="F353" s="35">
        <f t="shared" ref="F353:G353" si="18">SUM(F354:F355)</f>
        <v>89500</v>
      </c>
      <c r="G353" s="35">
        <f t="shared" si="18"/>
        <v>89500</v>
      </c>
      <c r="H353" s="264" t="s">
        <v>263</v>
      </c>
      <c r="I353" s="60" t="s">
        <v>61</v>
      </c>
      <c r="J353" s="80">
        <v>123.5</v>
      </c>
      <c r="K353" s="80">
        <v>50</v>
      </c>
      <c r="L353" s="80">
        <v>123.5</v>
      </c>
      <c r="M353" s="1"/>
      <c r="N353" s="1"/>
      <c r="O353" s="1"/>
    </row>
    <row r="354" spans="1:15" ht="12" customHeight="1" x14ac:dyDescent="0.25">
      <c r="A354" s="43"/>
      <c r="B354" s="55"/>
      <c r="C354" s="40"/>
      <c r="D354" s="43"/>
      <c r="E354" s="5" t="s">
        <v>18</v>
      </c>
      <c r="F354" s="35">
        <v>89500</v>
      </c>
      <c r="G354" s="35">
        <v>89500</v>
      </c>
      <c r="H354" s="265"/>
      <c r="I354" s="85"/>
      <c r="J354" s="86"/>
      <c r="K354" s="86"/>
      <c r="L354" s="86"/>
      <c r="M354" s="1"/>
      <c r="N354" s="1"/>
      <c r="O354" s="1"/>
    </row>
    <row r="355" spans="1:15" ht="12.75" customHeight="1" x14ac:dyDescent="0.25">
      <c r="A355" s="43"/>
      <c r="B355" s="55"/>
      <c r="C355" s="40"/>
      <c r="D355" s="43"/>
      <c r="E355" s="5" t="s">
        <v>19</v>
      </c>
      <c r="F355" s="9">
        <v>0</v>
      </c>
      <c r="G355" s="9">
        <v>0</v>
      </c>
      <c r="H355" s="265"/>
      <c r="I355" s="85"/>
      <c r="J355" s="86"/>
      <c r="K355" s="86"/>
      <c r="L355" s="86"/>
      <c r="M355" s="1"/>
      <c r="N355" s="1"/>
      <c r="O355" s="1"/>
    </row>
    <row r="356" spans="1:15" ht="12.75" customHeight="1" x14ac:dyDescent="0.25">
      <c r="A356" s="43"/>
      <c r="B356" s="55"/>
      <c r="C356" s="40"/>
      <c r="D356" s="43"/>
      <c r="E356" s="5" t="s">
        <v>124</v>
      </c>
      <c r="F356" s="9">
        <v>0</v>
      </c>
      <c r="G356" s="9">
        <v>0</v>
      </c>
      <c r="H356" s="265"/>
      <c r="I356" s="85"/>
      <c r="J356" s="86"/>
      <c r="K356" s="86"/>
      <c r="L356" s="86"/>
      <c r="M356" s="1"/>
      <c r="N356" s="1"/>
      <c r="O356" s="1"/>
    </row>
    <row r="357" spans="1:15" ht="15" customHeight="1" x14ac:dyDescent="0.25">
      <c r="A357" s="44"/>
      <c r="B357" s="56"/>
      <c r="C357" s="41"/>
      <c r="D357" s="44"/>
      <c r="E357" s="5" t="s">
        <v>218</v>
      </c>
      <c r="F357" s="9">
        <v>0</v>
      </c>
      <c r="G357" s="9">
        <v>0</v>
      </c>
      <c r="H357" s="265"/>
      <c r="I357" s="85"/>
      <c r="J357" s="86"/>
      <c r="K357" s="86"/>
      <c r="L357" s="86"/>
      <c r="M357" s="1"/>
      <c r="N357" s="1"/>
      <c r="O357" s="1"/>
    </row>
    <row r="358" spans="1:15" ht="12.6" customHeight="1" x14ac:dyDescent="0.25">
      <c r="A358" s="163" t="s">
        <v>36</v>
      </c>
      <c r="B358" s="45" t="s">
        <v>91</v>
      </c>
      <c r="C358" s="272"/>
      <c r="D358" s="273"/>
      <c r="E358" s="4" t="s">
        <v>17</v>
      </c>
      <c r="F358" s="9">
        <f t="shared" ref="F358:G360" si="19">F363</f>
        <v>37299</v>
      </c>
      <c r="G358" s="9">
        <f t="shared" si="19"/>
        <v>37299</v>
      </c>
      <c r="H358" s="60" t="s">
        <v>22</v>
      </c>
      <c r="I358" s="60" t="s">
        <v>22</v>
      </c>
      <c r="J358" s="60" t="s">
        <v>22</v>
      </c>
      <c r="K358" s="60" t="s">
        <v>22</v>
      </c>
      <c r="L358" s="60" t="s">
        <v>22</v>
      </c>
      <c r="M358" s="1"/>
      <c r="N358" s="1"/>
      <c r="O358" s="1"/>
    </row>
    <row r="359" spans="1:15" ht="14.25" customHeight="1" x14ac:dyDescent="0.25">
      <c r="A359" s="163"/>
      <c r="B359" s="63"/>
      <c r="C359" s="274"/>
      <c r="D359" s="275"/>
      <c r="E359" s="5" t="s">
        <v>18</v>
      </c>
      <c r="F359" s="9">
        <f t="shared" si="19"/>
        <v>13808</v>
      </c>
      <c r="G359" s="9">
        <f t="shared" si="19"/>
        <v>13808</v>
      </c>
      <c r="H359" s="60"/>
      <c r="I359" s="60"/>
      <c r="J359" s="60"/>
      <c r="K359" s="60"/>
      <c r="L359" s="60"/>
      <c r="M359" s="1"/>
      <c r="N359" s="1"/>
      <c r="O359" s="1"/>
    </row>
    <row r="360" spans="1:15" ht="10.5" customHeight="1" x14ac:dyDescent="0.25">
      <c r="A360" s="163"/>
      <c r="B360" s="63"/>
      <c r="C360" s="274"/>
      <c r="D360" s="275"/>
      <c r="E360" s="5" t="s">
        <v>19</v>
      </c>
      <c r="F360" s="9">
        <f t="shared" si="19"/>
        <v>0</v>
      </c>
      <c r="G360" s="9">
        <f t="shared" si="19"/>
        <v>0</v>
      </c>
      <c r="H360" s="60"/>
      <c r="I360" s="60"/>
      <c r="J360" s="60"/>
      <c r="K360" s="60"/>
      <c r="L360" s="60"/>
      <c r="M360" s="1"/>
      <c r="N360" s="1"/>
      <c r="O360" s="1"/>
    </row>
    <row r="361" spans="1:15" ht="12.75" customHeight="1" x14ac:dyDescent="0.25">
      <c r="A361" s="163"/>
      <c r="B361" s="63"/>
      <c r="C361" s="274"/>
      <c r="D361" s="275"/>
      <c r="E361" s="5" t="s">
        <v>124</v>
      </c>
      <c r="F361" s="9">
        <f>F366</f>
        <v>23491</v>
      </c>
      <c r="G361" s="9">
        <f>G366</f>
        <v>23491</v>
      </c>
      <c r="H361" s="60"/>
      <c r="I361" s="60"/>
      <c r="J361" s="60"/>
      <c r="K361" s="60"/>
      <c r="L361" s="60"/>
      <c r="M361" s="1"/>
      <c r="N361" s="1"/>
      <c r="O361" s="1"/>
    </row>
    <row r="362" spans="1:15" x14ac:dyDescent="0.25">
      <c r="A362" s="163"/>
      <c r="B362" s="66"/>
      <c r="C362" s="276"/>
      <c r="D362" s="277"/>
      <c r="E362" s="5" t="s">
        <v>121</v>
      </c>
      <c r="F362" s="9">
        <v>0</v>
      </c>
      <c r="G362" s="9">
        <v>0</v>
      </c>
      <c r="H362" s="60"/>
      <c r="I362" s="60"/>
      <c r="J362" s="60"/>
      <c r="K362" s="60"/>
      <c r="L362" s="60"/>
      <c r="M362" s="1"/>
      <c r="N362" s="1"/>
      <c r="O362" s="1"/>
    </row>
    <row r="363" spans="1:15" x14ac:dyDescent="0.25">
      <c r="A363" s="42" t="s">
        <v>165</v>
      </c>
      <c r="B363" s="54" t="s">
        <v>92</v>
      </c>
      <c r="C363" s="39" t="s">
        <v>22</v>
      </c>
      <c r="D363" s="39" t="s">
        <v>22</v>
      </c>
      <c r="E363" s="4" t="s">
        <v>17</v>
      </c>
      <c r="F363" s="9">
        <f>SUM(F364:F366)</f>
        <v>37299</v>
      </c>
      <c r="G363" s="9">
        <f>SUM(G364:G366)</f>
        <v>37299</v>
      </c>
      <c r="H363" s="60" t="s">
        <v>22</v>
      </c>
      <c r="I363" s="60" t="s">
        <v>22</v>
      </c>
      <c r="J363" s="60" t="s">
        <v>22</v>
      </c>
      <c r="K363" s="60" t="s">
        <v>22</v>
      </c>
      <c r="L363" s="60" t="s">
        <v>22</v>
      </c>
      <c r="M363" s="1"/>
      <c r="N363" s="1"/>
      <c r="O363" s="1"/>
    </row>
    <row r="364" spans="1:15" ht="12" customHeight="1" x14ac:dyDescent="0.25">
      <c r="A364" s="43"/>
      <c r="B364" s="94"/>
      <c r="C364" s="40"/>
      <c r="D364" s="40"/>
      <c r="E364" s="5" t="s">
        <v>18</v>
      </c>
      <c r="F364" s="9">
        <f t="shared" ref="F364:G366" si="20">F369</f>
        <v>13808</v>
      </c>
      <c r="G364" s="9">
        <f t="shared" si="20"/>
        <v>13808</v>
      </c>
      <c r="H364" s="60"/>
      <c r="I364" s="60"/>
      <c r="J364" s="60"/>
      <c r="K364" s="60"/>
      <c r="L364" s="60"/>
      <c r="M364" s="1"/>
      <c r="N364" s="1"/>
      <c r="O364" s="1"/>
    </row>
    <row r="365" spans="1:15" ht="12" customHeight="1" x14ac:dyDescent="0.25">
      <c r="A365" s="43"/>
      <c r="B365" s="94"/>
      <c r="C365" s="40"/>
      <c r="D365" s="40"/>
      <c r="E365" s="5" t="s">
        <v>19</v>
      </c>
      <c r="F365" s="9">
        <f t="shared" si="20"/>
        <v>0</v>
      </c>
      <c r="G365" s="9">
        <f t="shared" si="20"/>
        <v>0</v>
      </c>
      <c r="H365" s="60"/>
      <c r="I365" s="60"/>
      <c r="J365" s="60"/>
      <c r="K365" s="60"/>
      <c r="L365" s="60"/>
      <c r="M365" s="1"/>
      <c r="N365" s="1"/>
      <c r="O365" s="1"/>
    </row>
    <row r="366" spans="1:15" ht="12" customHeight="1" x14ac:dyDescent="0.25">
      <c r="A366" s="43"/>
      <c r="B366" s="94"/>
      <c r="C366" s="40"/>
      <c r="D366" s="40"/>
      <c r="E366" s="5" t="s">
        <v>124</v>
      </c>
      <c r="F366" s="9">
        <f t="shared" si="20"/>
        <v>23491</v>
      </c>
      <c r="G366" s="9">
        <f t="shared" si="20"/>
        <v>23491</v>
      </c>
      <c r="H366" s="60"/>
      <c r="I366" s="60"/>
      <c r="J366" s="60"/>
      <c r="K366" s="60"/>
      <c r="L366" s="60"/>
      <c r="M366" s="1"/>
      <c r="N366" s="1"/>
      <c r="O366" s="1"/>
    </row>
    <row r="367" spans="1:15" x14ac:dyDescent="0.25">
      <c r="A367" s="44"/>
      <c r="B367" s="95"/>
      <c r="C367" s="41"/>
      <c r="D367" s="41"/>
      <c r="E367" s="5" t="s">
        <v>121</v>
      </c>
      <c r="F367" s="9">
        <v>0</v>
      </c>
      <c r="G367" s="9">
        <v>0</v>
      </c>
      <c r="H367" s="60"/>
      <c r="I367" s="60"/>
      <c r="J367" s="60"/>
      <c r="K367" s="60"/>
      <c r="L367" s="60"/>
      <c r="M367" s="1"/>
      <c r="N367" s="1"/>
      <c r="O367" s="1"/>
    </row>
    <row r="368" spans="1:15" ht="13.5" customHeight="1" x14ac:dyDescent="0.25">
      <c r="A368" s="42" t="s">
        <v>184</v>
      </c>
      <c r="B368" s="54" t="s">
        <v>139</v>
      </c>
      <c r="C368" s="81">
        <v>502</v>
      </c>
      <c r="D368" s="81">
        <v>240510010</v>
      </c>
      <c r="E368" s="4" t="s">
        <v>17</v>
      </c>
      <c r="F368" s="15">
        <f t="shared" ref="F368:G368" si="21">SUM(F369:F371)</f>
        <v>37299</v>
      </c>
      <c r="G368" s="15">
        <f t="shared" si="21"/>
        <v>37299</v>
      </c>
      <c r="H368" s="81" t="s">
        <v>131</v>
      </c>
      <c r="I368" s="39" t="s">
        <v>85</v>
      </c>
      <c r="J368" s="39">
        <v>1</v>
      </c>
      <c r="K368" s="39">
        <v>1</v>
      </c>
      <c r="L368" s="39">
        <v>1</v>
      </c>
      <c r="M368" s="1"/>
      <c r="N368" s="1"/>
      <c r="O368" s="1"/>
    </row>
    <row r="369" spans="1:15" ht="13.5" customHeight="1" x14ac:dyDescent="0.25">
      <c r="A369" s="43"/>
      <c r="B369" s="94"/>
      <c r="C369" s="96"/>
      <c r="D369" s="96"/>
      <c r="E369" s="5" t="s">
        <v>18</v>
      </c>
      <c r="F369" s="15">
        <f>11008+2800</f>
        <v>13808</v>
      </c>
      <c r="G369" s="15">
        <f>11008+2800</f>
        <v>13808</v>
      </c>
      <c r="H369" s="96"/>
      <c r="I369" s="40"/>
      <c r="J369" s="40"/>
      <c r="K369" s="40"/>
      <c r="L369" s="40"/>
      <c r="M369" s="1"/>
      <c r="N369" s="1"/>
      <c r="O369" s="1"/>
    </row>
    <row r="370" spans="1:15" ht="13.5" customHeight="1" x14ac:dyDescent="0.25">
      <c r="A370" s="43"/>
      <c r="B370" s="94"/>
      <c r="C370" s="96"/>
      <c r="D370" s="96"/>
      <c r="E370" s="5" t="s">
        <v>19</v>
      </c>
      <c r="F370" s="15">
        <v>0</v>
      </c>
      <c r="G370" s="15">
        <v>0</v>
      </c>
      <c r="H370" s="96"/>
      <c r="I370" s="40"/>
      <c r="J370" s="40"/>
      <c r="K370" s="40"/>
      <c r="L370" s="40"/>
      <c r="M370" s="1"/>
      <c r="N370" s="1"/>
      <c r="O370" s="1"/>
    </row>
    <row r="371" spans="1:15" ht="12" customHeight="1" x14ac:dyDescent="0.25">
      <c r="A371" s="43"/>
      <c r="B371" s="94"/>
      <c r="C371" s="96"/>
      <c r="D371" s="96"/>
      <c r="E371" s="5" t="s">
        <v>124</v>
      </c>
      <c r="F371" s="15">
        <v>23491</v>
      </c>
      <c r="G371" s="15">
        <v>23491</v>
      </c>
      <c r="H371" s="96"/>
      <c r="I371" s="40"/>
      <c r="J371" s="40"/>
      <c r="K371" s="40"/>
      <c r="L371" s="40"/>
      <c r="M371" s="1"/>
      <c r="N371" s="1"/>
      <c r="O371" s="1"/>
    </row>
    <row r="372" spans="1:15" ht="12.75" customHeight="1" x14ac:dyDescent="0.25">
      <c r="A372" s="44"/>
      <c r="B372" s="95"/>
      <c r="C372" s="97"/>
      <c r="D372" s="97"/>
      <c r="E372" s="5" t="s">
        <v>121</v>
      </c>
      <c r="F372" s="15">
        <v>0</v>
      </c>
      <c r="G372" s="15">
        <v>0</v>
      </c>
      <c r="H372" s="97"/>
      <c r="I372" s="41"/>
      <c r="J372" s="41"/>
      <c r="K372" s="41"/>
      <c r="L372" s="41"/>
      <c r="M372" s="1"/>
      <c r="N372" s="1"/>
      <c r="O372" s="1"/>
    </row>
    <row r="373" spans="1:15" ht="13.15" customHeight="1" x14ac:dyDescent="0.25">
      <c r="A373" s="88" t="s">
        <v>93</v>
      </c>
      <c r="B373" s="89"/>
      <c r="C373" s="39" t="s">
        <v>22</v>
      </c>
      <c r="D373" s="39" t="s">
        <v>22</v>
      </c>
      <c r="E373" s="18" t="s">
        <v>17</v>
      </c>
      <c r="F373" s="14">
        <f>SUM(F374:F377)</f>
        <v>131599</v>
      </c>
      <c r="G373" s="14">
        <f>SUM(G374:G377)</f>
        <v>131599</v>
      </c>
      <c r="H373" s="71" t="s">
        <v>22</v>
      </c>
      <c r="I373" s="71" t="s">
        <v>22</v>
      </c>
      <c r="J373" s="71" t="s">
        <v>22</v>
      </c>
      <c r="K373" s="71" t="s">
        <v>22</v>
      </c>
      <c r="L373" s="71" t="s">
        <v>22</v>
      </c>
      <c r="M373" s="1"/>
      <c r="N373" s="1"/>
      <c r="O373" s="1"/>
    </row>
    <row r="374" spans="1:15" s="1" customFormat="1" ht="12.75" customHeight="1" x14ac:dyDescent="0.25">
      <c r="A374" s="90"/>
      <c r="B374" s="91"/>
      <c r="C374" s="40"/>
      <c r="D374" s="40"/>
      <c r="E374" s="19" t="s">
        <v>18</v>
      </c>
      <c r="F374" s="14">
        <f>F329+F344+F359</f>
        <v>108108</v>
      </c>
      <c r="G374" s="14">
        <f>G329+G344+G359</f>
        <v>108108</v>
      </c>
      <c r="H374" s="72"/>
      <c r="I374" s="72"/>
      <c r="J374" s="72"/>
      <c r="K374" s="72"/>
      <c r="L374" s="72"/>
    </row>
    <row r="375" spans="1:15" s="1" customFormat="1" ht="12" customHeight="1" x14ac:dyDescent="0.25">
      <c r="A375" s="90"/>
      <c r="B375" s="91"/>
      <c r="C375" s="40"/>
      <c r="D375" s="40"/>
      <c r="E375" s="19" t="s">
        <v>19</v>
      </c>
      <c r="F375" s="14">
        <f>F365</f>
        <v>0</v>
      </c>
      <c r="G375" s="14">
        <f>G365</f>
        <v>0</v>
      </c>
      <c r="H375" s="72"/>
      <c r="I375" s="72"/>
      <c r="J375" s="72"/>
      <c r="K375" s="72"/>
      <c r="L375" s="72"/>
    </row>
    <row r="376" spans="1:15" s="1" customFormat="1" ht="12.75" customHeight="1" x14ac:dyDescent="0.25">
      <c r="A376" s="90"/>
      <c r="B376" s="91"/>
      <c r="C376" s="40"/>
      <c r="D376" s="40"/>
      <c r="E376" s="19" t="s">
        <v>124</v>
      </c>
      <c r="F376" s="14">
        <f>F361</f>
        <v>23491</v>
      </c>
      <c r="G376" s="14">
        <f>G361</f>
        <v>23491</v>
      </c>
      <c r="H376" s="72"/>
      <c r="I376" s="72"/>
      <c r="J376" s="72"/>
      <c r="K376" s="72"/>
      <c r="L376" s="72"/>
    </row>
    <row r="377" spans="1:15" s="1" customFormat="1" x14ac:dyDescent="0.25">
      <c r="A377" s="92"/>
      <c r="B377" s="93"/>
      <c r="C377" s="41"/>
      <c r="D377" s="41"/>
      <c r="E377" s="19" t="s">
        <v>121</v>
      </c>
      <c r="F377" s="14">
        <v>0</v>
      </c>
      <c r="G377" s="14">
        <v>0</v>
      </c>
      <c r="H377" s="73"/>
      <c r="I377" s="73"/>
      <c r="J377" s="73"/>
      <c r="K377" s="73"/>
      <c r="L377" s="73"/>
    </row>
    <row r="378" spans="1:15" s="1" customFormat="1" ht="22.9" customHeight="1" x14ac:dyDescent="0.25">
      <c r="A378" s="164" t="s">
        <v>194</v>
      </c>
      <c r="B378" s="114"/>
      <c r="C378" s="114"/>
      <c r="D378" s="114"/>
      <c r="E378" s="114"/>
      <c r="F378" s="114"/>
      <c r="G378" s="114"/>
      <c r="H378" s="114"/>
      <c r="I378" s="114"/>
      <c r="J378" s="114"/>
      <c r="K378" s="114"/>
      <c r="L378" s="115"/>
    </row>
    <row r="379" spans="1:15" s="1" customFormat="1" ht="21" customHeight="1" x14ac:dyDescent="0.25">
      <c r="A379" s="164" t="s">
        <v>204</v>
      </c>
      <c r="B379" s="114"/>
      <c r="C379" s="114"/>
      <c r="D379" s="114"/>
      <c r="E379" s="114"/>
      <c r="F379" s="114"/>
      <c r="G379" s="114"/>
      <c r="H379" s="114"/>
      <c r="I379" s="114"/>
      <c r="J379" s="114"/>
      <c r="K379" s="114"/>
      <c r="L379" s="115"/>
    </row>
    <row r="380" spans="1:15" s="1" customFormat="1" x14ac:dyDescent="0.25">
      <c r="A380" s="42" t="s">
        <v>41</v>
      </c>
      <c r="B380" s="45" t="s">
        <v>222</v>
      </c>
      <c r="C380" s="46"/>
      <c r="D380" s="47"/>
      <c r="E380" s="4" t="s">
        <v>17</v>
      </c>
      <c r="F380" s="10">
        <f>F381+F382+F383</f>
        <v>67742691.950000003</v>
      </c>
      <c r="G380" s="10">
        <f>G381+G382+G383</f>
        <v>67742619.629999995</v>
      </c>
      <c r="H380" s="42" t="s">
        <v>22</v>
      </c>
      <c r="I380" s="42" t="s">
        <v>22</v>
      </c>
      <c r="J380" s="42" t="s">
        <v>22</v>
      </c>
      <c r="K380" s="42" t="s">
        <v>22</v>
      </c>
      <c r="L380" s="42" t="s">
        <v>22</v>
      </c>
    </row>
    <row r="381" spans="1:15" s="1" customFormat="1" ht="24" customHeight="1" x14ac:dyDescent="0.25">
      <c r="A381" s="43"/>
      <c r="B381" s="48"/>
      <c r="C381" s="49"/>
      <c r="D381" s="50"/>
      <c r="E381" s="5" t="s">
        <v>18</v>
      </c>
      <c r="F381" s="10">
        <f>F386</f>
        <v>65551079.440000005</v>
      </c>
      <c r="G381" s="10">
        <f t="shared" ref="F381:G383" si="22">G386</f>
        <v>65551079.440000005</v>
      </c>
      <c r="H381" s="43"/>
      <c r="I381" s="43"/>
      <c r="J381" s="43"/>
      <c r="K381" s="43"/>
      <c r="L381" s="43"/>
    </row>
    <row r="382" spans="1:15" s="1" customFormat="1" ht="22.5" x14ac:dyDescent="0.25">
      <c r="A382" s="43"/>
      <c r="B382" s="48"/>
      <c r="C382" s="49"/>
      <c r="D382" s="50"/>
      <c r="E382" s="5" t="s">
        <v>19</v>
      </c>
      <c r="F382" s="10">
        <f t="shared" si="22"/>
        <v>2071946.1</v>
      </c>
      <c r="G382" s="10">
        <f t="shared" si="22"/>
        <v>2071873.78</v>
      </c>
      <c r="H382" s="43"/>
      <c r="I382" s="43"/>
      <c r="J382" s="43"/>
      <c r="K382" s="43"/>
      <c r="L382" s="43"/>
    </row>
    <row r="383" spans="1:15" s="1" customFormat="1" ht="22.9" customHeight="1" x14ac:dyDescent="0.25">
      <c r="A383" s="43"/>
      <c r="B383" s="48"/>
      <c r="C383" s="49"/>
      <c r="D383" s="50"/>
      <c r="E383" s="5" t="s">
        <v>124</v>
      </c>
      <c r="F383" s="10">
        <f t="shared" si="22"/>
        <v>119666.41</v>
      </c>
      <c r="G383" s="10">
        <f t="shared" si="22"/>
        <v>119666.41</v>
      </c>
      <c r="H383" s="43"/>
      <c r="I383" s="43"/>
      <c r="J383" s="43"/>
      <c r="K383" s="43"/>
      <c r="L383" s="43"/>
    </row>
    <row r="384" spans="1:15" s="1" customFormat="1" ht="13.5" customHeight="1" x14ac:dyDescent="0.25">
      <c r="A384" s="44"/>
      <c r="B384" s="51"/>
      <c r="C384" s="52"/>
      <c r="D384" s="53"/>
      <c r="E384" s="5" t="s">
        <v>121</v>
      </c>
      <c r="F384" s="10">
        <v>0</v>
      </c>
      <c r="G384" s="10">
        <v>0</v>
      </c>
      <c r="H384" s="44"/>
      <c r="I384" s="44"/>
      <c r="J384" s="44"/>
      <c r="K384" s="44"/>
      <c r="L384" s="44"/>
    </row>
    <row r="385" spans="1:12" s="1" customFormat="1" ht="15" customHeight="1" x14ac:dyDescent="0.25">
      <c r="A385" s="42" t="s">
        <v>21</v>
      </c>
      <c r="B385" s="54" t="s">
        <v>258</v>
      </c>
      <c r="C385" s="39" t="s">
        <v>22</v>
      </c>
      <c r="D385" s="39" t="s">
        <v>22</v>
      </c>
      <c r="E385" s="4" t="s">
        <v>17</v>
      </c>
      <c r="F385" s="10">
        <f>SUM(F386:F389)</f>
        <v>67742691.950000003</v>
      </c>
      <c r="G385" s="10">
        <f>SUM(G386:G389)</f>
        <v>67742619.629999995</v>
      </c>
      <c r="H385" s="42" t="s">
        <v>22</v>
      </c>
      <c r="I385" s="42" t="s">
        <v>22</v>
      </c>
      <c r="J385" s="42" t="s">
        <v>22</v>
      </c>
      <c r="K385" s="42" t="s">
        <v>22</v>
      </c>
      <c r="L385" s="42" t="s">
        <v>22</v>
      </c>
    </row>
    <row r="386" spans="1:12" s="1" customFormat="1" ht="24" customHeight="1" x14ac:dyDescent="0.25">
      <c r="A386" s="43"/>
      <c r="B386" s="55"/>
      <c r="C386" s="40"/>
      <c r="D386" s="40"/>
      <c r="E386" s="5" t="s">
        <v>18</v>
      </c>
      <c r="F386" s="10">
        <f>F391+F396+F401+F406+F411+F416+F421+F426+F431+F436+F441+F446+F451+F461+F471</f>
        <v>65551079.440000005</v>
      </c>
      <c r="G386" s="10">
        <f>G391+G396+G401+G406+G411+G416+G421+G426+G431+G436+G441+G446+G451+G461+G471</f>
        <v>65551079.440000005</v>
      </c>
      <c r="H386" s="43"/>
      <c r="I386" s="43"/>
      <c r="J386" s="43"/>
      <c r="K386" s="43"/>
      <c r="L386" s="43"/>
    </row>
    <row r="387" spans="1:12" s="1" customFormat="1" ht="22.5" x14ac:dyDescent="0.25">
      <c r="A387" s="43"/>
      <c r="B387" s="55"/>
      <c r="C387" s="40"/>
      <c r="D387" s="40"/>
      <c r="E387" s="5" t="s">
        <v>19</v>
      </c>
      <c r="F387" s="10">
        <f>F392+F397+F402+F407+F412+F417+F422+F427+F432+F437+F447+F452+F462+F467+F472</f>
        <v>2071946.1</v>
      </c>
      <c r="G387" s="10">
        <f>G392+G397+G402+G407+G412+G417+G422+G427+G432+G437+G447+G452+G462+G467+G472</f>
        <v>2071873.78</v>
      </c>
      <c r="H387" s="43"/>
      <c r="I387" s="43"/>
      <c r="J387" s="43"/>
      <c r="K387" s="43"/>
      <c r="L387" s="43"/>
    </row>
    <row r="388" spans="1:12" s="1" customFormat="1" ht="22.15" customHeight="1" x14ac:dyDescent="0.25">
      <c r="A388" s="43"/>
      <c r="B388" s="55"/>
      <c r="C388" s="40"/>
      <c r="D388" s="40"/>
      <c r="E388" s="5" t="s">
        <v>124</v>
      </c>
      <c r="F388" s="10">
        <f>F393</f>
        <v>119666.41</v>
      </c>
      <c r="G388" s="10">
        <f>G393</f>
        <v>119666.41</v>
      </c>
      <c r="H388" s="43"/>
      <c r="I388" s="43"/>
      <c r="J388" s="43"/>
      <c r="K388" s="43"/>
      <c r="L388" s="43"/>
    </row>
    <row r="389" spans="1:12" s="1" customFormat="1" ht="12.75" customHeight="1" x14ac:dyDescent="0.25">
      <c r="A389" s="44"/>
      <c r="B389" s="56"/>
      <c r="C389" s="41"/>
      <c r="D389" s="41"/>
      <c r="E389" s="5" t="s">
        <v>121</v>
      </c>
      <c r="F389" s="10">
        <v>0</v>
      </c>
      <c r="G389" s="10">
        <v>0</v>
      </c>
      <c r="H389" s="44"/>
      <c r="I389" s="44"/>
      <c r="J389" s="44"/>
      <c r="K389" s="44"/>
      <c r="L389" s="44"/>
    </row>
    <row r="390" spans="1:12" s="1" customFormat="1" x14ac:dyDescent="0.25">
      <c r="A390" s="42" t="s">
        <v>23</v>
      </c>
      <c r="B390" s="54" t="s">
        <v>95</v>
      </c>
      <c r="C390" s="39">
        <v>502</v>
      </c>
      <c r="D390" s="82" t="s">
        <v>231</v>
      </c>
      <c r="E390" s="4" t="s">
        <v>17</v>
      </c>
      <c r="F390" s="10">
        <v>30955672.199999999</v>
      </c>
      <c r="G390" s="10">
        <v>30955672.199999999</v>
      </c>
      <c r="H390" s="82" t="s">
        <v>86</v>
      </c>
      <c r="I390" s="42" t="s">
        <v>39</v>
      </c>
      <c r="J390" s="42" t="s">
        <v>68</v>
      </c>
      <c r="K390" s="42" t="s">
        <v>68</v>
      </c>
      <c r="L390" s="42" t="s">
        <v>68</v>
      </c>
    </row>
    <row r="391" spans="1:12" s="1" customFormat="1" ht="33.75" x14ac:dyDescent="0.25">
      <c r="A391" s="43"/>
      <c r="B391" s="55"/>
      <c r="C391" s="40"/>
      <c r="D391" s="83"/>
      <c r="E391" s="5" t="s">
        <v>18</v>
      </c>
      <c r="F391" s="15">
        <v>29827368.010000002</v>
      </c>
      <c r="G391" s="15">
        <v>29827368.010000002</v>
      </c>
      <c r="H391" s="83"/>
      <c r="I391" s="43"/>
      <c r="J391" s="43"/>
      <c r="K391" s="43"/>
      <c r="L391" s="43"/>
    </row>
    <row r="392" spans="1:12" s="1" customFormat="1" ht="22.5" x14ac:dyDescent="0.25">
      <c r="A392" s="43"/>
      <c r="B392" s="55"/>
      <c r="C392" s="40"/>
      <c r="D392" s="83"/>
      <c r="E392" s="5" t="s">
        <v>19</v>
      </c>
      <c r="F392" s="15">
        <v>1008637.78</v>
      </c>
      <c r="G392" s="15">
        <v>1008637.78</v>
      </c>
      <c r="H392" s="83"/>
      <c r="I392" s="43"/>
      <c r="J392" s="43"/>
      <c r="K392" s="43"/>
      <c r="L392" s="43"/>
    </row>
    <row r="393" spans="1:12" s="1" customFormat="1" ht="21.75" customHeight="1" x14ac:dyDescent="0.25">
      <c r="A393" s="43"/>
      <c r="B393" s="55"/>
      <c r="C393" s="40"/>
      <c r="D393" s="83"/>
      <c r="E393" s="5" t="s">
        <v>124</v>
      </c>
      <c r="F393" s="25">
        <v>119666.41</v>
      </c>
      <c r="G393" s="25">
        <v>119666.41</v>
      </c>
      <c r="H393" s="83"/>
      <c r="I393" s="43"/>
      <c r="J393" s="43"/>
      <c r="K393" s="43"/>
      <c r="L393" s="43"/>
    </row>
    <row r="394" spans="1:12" s="1" customFormat="1" x14ac:dyDescent="0.25">
      <c r="A394" s="44"/>
      <c r="B394" s="56"/>
      <c r="C394" s="41"/>
      <c r="D394" s="84"/>
      <c r="E394" s="5" t="s">
        <v>121</v>
      </c>
      <c r="F394" s="10">
        <v>0</v>
      </c>
      <c r="G394" s="10">
        <v>0</v>
      </c>
      <c r="H394" s="83"/>
      <c r="I394" s="43"/>
      <c r="J394" s="43"/>
      <c r="K394" s="43"/>
      <c r="L394" s="43"/>
    </row>
    <row r="395" spans="1:12" s="1" customFormat="1" x14ac:dyDescent="0.25">
      <c r="A395" s="42" t="s">
        <v>24</v>
      </c>
      <c r="B395" s="54" t="s">
        <v>97</v>
      </c>
      <c r="C395" s="39">
        <v>502</v>
      </c>
      <c r="D395" s="42" t="s">
        <v>111</v>
      </c>
      <c r="E395" s="4" t="s">
        <v>17</v>
      </c>
      <c r="F395" s="10">
        <v>506743</v>
      </c>
      <c r="G395" s="10">
        <v>506743</v>
      </c>
      <c r="H395" s="83"/>
      <c r="I395" s="43"/>
      <c r="J395" s="43"/>
      <c r="K395" s="43"/>
      <c r="L395" s="43"/>
    </row>
    <row r="396" spans="1:12" s="1" customFormat="1" ht="24.75" customHeight="1" x14ac:dyDescent="0.25">
      <c r="A396" s="43"/>
      <c r="B396" s="55"/>
      <c r="C396" s="40"/>
      <c r="D396" s="43"/>
      <c r="E396" s="5" t="s">
        <v>18</v>
      </c>
      <c r="F396" s="15">
        <v>506743</v>
      </c>
      <c r="G396" s="15">
        <v>506743</v>
      </c>
      <c r="H396" s="83"/>
      <c r="I396" s="43"/>
      <c r="J396" s="43"/>
      <c r="K396" s="43"/>
      <c r="L396" s="43"/>
    </row>
    <row r="397" spans="1:12" s="1" customFormat="1" ht="12.75" customHeight="1" x14ac:dyDescent="0.25">
      <c r="A397" s="43"/>
      <c r="B397" s="55"/>
      <c r="C397" s="40"/>
      <c r="D397" s="43"/>
      <c r="E397" s="5" t="s">
        <v>19</v>
      </c>
      <c r="F397" s="10">
        <v>0</v>
      </c>
      <c r="G397" s="10">
        <v>0</v>
      </c>
      <c r="H397" s="83"/>
      <c r="I397" s="43"/>
      <c r="J397" s="43"/>
      <c r="K397" s="43"/>
      <c r="L397" s="43"/>
    </row>
    <row r="398" spans="1:12" s="1" customFormat="1" ht="12.75" customHeight="1" x14ac:dyDescent="0.25">
      <c r="A398" s="43"/>
      <c r="B398" s="55"/>
      <c r="C398" s="40"/>
      <c r="D398" s="43"/>
      <c r="E398" s="5" t="s">
        <v>124</v>
      </c>
      <c r="F398" s="10">
        <v>0</v>
      </c>
      <c r="G398" s="10">
        <v>0</v>
      </c>
      <c r="H398" s="83"/>
      <c r="I398" s="43"/>
      <c r="J398" s="43"/>
      <c r="K398" s="43"/>
      <c r="L398" s="43"/>
    </row>
    <row r="399" spans="1:12" s="1" customFormat="1" x14ac:dyDescent="0.25">
      <c r="A399" s="44"/>
      <c r="B399" s="56"/>
      <c r="C399" s="41"/>
      <c r="D399" s="44"/>
      <c r="E399" s="5" t="s">
        <v>121</v>
      </c>
      <c r="F399" s="10">
        <v>0</v>
      </c>
      <c r="G399" s="10">
        <v>0</v>
      </c>
      <c r="H399" s="84"/>
      <c r="I399" s="44"/>
      <c r="J399" s="44"/>
      <c r="K399" s="44"/>
      <c r="L399" s="44"/>
    </row>
    <row r="400" spans="1:12" s="1" customFormat="1" x14ac:dyDescent="0.25">
      <c r="A400" s="42" t="s">
        <v>26</v>
      </c>
      <c r="B400" s="54" t="s">
        <v>98</v>
      </c>
      <c r="C400" s="39">
        <v>502</v>
      </c>
      <c r="D400" s="42" t="s">
        <v>112</v>
      </c>
      <c r="E400" s="4" t="s">
        <v>17</v>
      </c>
      <c r="F400" s="10">
        <v>23363942.620000001</v>
      </c>
      <c r="G400" s="10">
        <v>23363942.620000001</v>
      </c>
      <c r="H400" s="82" t="s">
        <v>70</v>
      </c>
      <c r="I400" s="42" t="s">
        <v>39</v>
      </c>
      <c r="J400" s="42" t="s">
        <v>68</v>
      </c>
      <c r="K400" s="42" t="s">
        <v>68</v>
      </c>
      <c r="L400" s="42" t="s">
        <v>68</v>
      </c>
    </row>
    <row r="401" spans="1:12" s="1" customFormat="1" ht="23.25" customHeight="1" x14ac:dyDescent="0.25">
      <c r="A401" s="43"/>
      <c r="B401" s="55"/>
      <c r="C401" s="40"/>
      <c r="D401" s="43"/>
      <c r="E401" s="5" t="s">
        <v>18</v>
      </c>
      <c r="F401" s="15">
        <v>23363942.620000001</v>
      </c>
      <c r="G401" s="15">
        <v>23363942.620000001</v>
      </c>
      <c r="H401" s="43"/>
      <c r="I401" s="43"/>
      <c r="J401" s="43"/>
      <c r="K401" s="43"/>
      <c r="L401" s="43"/>
    </row>
    <row r="402" spans="1:12" s="1" customFormat="1" ht="12" customHeight="1" x14ac:dyDescent="0.25">
      <c r="A402" s="43"/>
      <c r="B402" s="55"/>
      <c r="C402" s="40"/>
      <c r="D402" s="43"/>
      <c r="E402" s="5" t="s">
        <v>19</v>
      </c>
      <c r="F402" s="10">
        <v>0</v>
      </c>
      <c r="G402" s="10">
        <v>0</v>
      </c>
      <c r="H402" s="43"/>
      <c r="I402" s="43"/>
      <c r="J402" s="43"/>
      <c r="K402" s="43"/>
      <c r="L402" s="43"/>
    </row>
    <row r="403" spans="1:12" s="1" customFormat="1" ht="11.25" customHeight="1" x14ac:dyDescent="0.25">
      <c r="A403" s="43"/>
      <c r="B403" s="55"/>
      <c r="C403" s="40"/>
      <c r="D403" s="43"/>
      <c r="E403" s="5" t="s">
        <v>124</v>
      </c>
      <c r="F403" s="10">
        <v>0</v>
      </c>
      <c r="G403" s="10">
        <v>0</v>
      </c>
      <c r="H403" s="43"/>
      <c r="I403" s="43"/>
      <c r="J403" s="43"/>
      <c r="K403" s="43"/>
      <c r="L403" s="43"/>
    </row>
    <row r="404" spans="1:12" s="1" customFormat="1" x14ac:dyDescent="0.25">
      <c r="A404" s="44"/>
      <c r="B404" s="56"/>
      <c r="C404" s="41"/>
      <c r="D404" s="44"/>
      <c r="E404" s="5" t="s">
        <v>121</v>
      </c>
      <c r="F404" s="10">
        <v>0</v>
      </c>
      <c r="G404" s="10">
        <v>0</v>
      </c>
      <c r="H404" s="43"/>
      <c r="I404" s="43"/>
      <c r="J404" s="43"/>
      <c r="K404" s="43"/>
      <c r="L404" s="43"/>
    </row>
    <row r="405" spans="1:12" s="1" customFormat="1" x14ac:dyDescent="0.25">
      <c r="A405" s="42" t="s">
        <v>27</v>
      </c>
      <c r="B405" s="54" t="s">
        <v>212</v>
      </c>
      <c r="C405" s="39">
        <v>502</v>
      </c>
      <c r="D405" s="42" t="s">
        <v>113</v>
      </c>
      <c r="E405" s="4" t="s">
        <v>17</v>
      </c>
      <c r="F405" s="10">
        <v>40500</v>
      </c>
      <c r="G405" s="10">
        <v>40500</v>
      </c>
      <c r="H405" s="43"/>
      <c r="I405" s="43"/>
      <c r="J405" s="43"/>
      <c r="K405" s="43"/>
      <c r="L405" s="43"/>
    </row>
    <row r="406" spans="1:12" s="1" customFormat="1" ht="21" customHeight="1" x14ac:dyDescent="0.25">
      <c r="A406" s="43"/>
      <c r="B406" s="55"/>
      <c r="C406" s="40"/>
      <c r="D406" s="43"/>
      <c r="E406" s="5" t="s">
        <v>18</v>
      </c>
      <c r="F406" s="15">
        <v>40500</v>
      </c>
      <c r="G406" s="15">
        <v>40500</v>
      </c>
      <c r="H406" s="43"/>
      <c r="I406" s="43"/>
      <c r="J406" s="43"/>
      <c r="K406" s="43"/>
      <c r="L406" s="43"/>
    </row>
    <row r="407" spans="1:12" s="1" customFormat="1" ht="12.75" customHeight="1" x14ac:dyDescent="0.25">
      <c r="A407" s="43"/>
      <c r="B407" s="55"/>
      <c r="C407" s="40"/>
      <c r="D407" s="43"/>
      <c r="E407" s="5" t="s">
        <v>19</v>
      </c>
      <c r="F407" s="10">
        <v>0</v>
      </c>
      <c r="G407" s="10">
        <v>0</v>
      </c>
      <c r="H407" s="43"/>
      <c r="I407" s="43"/>
      <c r="J407" s="43"/>
      <c r="K407" s="43"/>
      <c r="L407" s="43"/>
    </row>
    <row r="408" spans="1:12" s="1" customFormat="1" ht="12.75" customHeight="1" x14ac:dyDescent="0.25">
      <c r="A408" s="43"/>
      <c r="B408" s="55"/>
      <c r="C408" s="40"/>
      <c r="D408" s="43"/>
      <c r="E408" s="5" t="s">
        <v>124</v>
      </c>
      <c r="F408" s="10">
        <v>0</v>
      </c>
      <c r="G408" s="10">
        <v>0</v>
      </c>
      <c r="H408" s="43"/>
      <c r="I408" s="43"/>
      <c r="J408" s="43"/>
      <c r="K408" s="43"/>
      <c r="L408" s="43"/>
    </row>
    <row r="409" spans="1:12" s="1" customFormat="1" x14ac:dyDescent="0.25">
      <c r="A409" s="44"/>
      <c r="B409" s="56"/>
      <c r="C409" s="41"/>
      <c r="D409" s="44"/>
      <c r="E409" s="5" t="s">
        <v>121</v>
      </c>
      <c r="F409" s="10">
        <v>0</v>
      </c>
      <c r="G409" s="10">
        <v>0</v>
      </c>
      <c r="H409" s="44"/>
      <c r="I409" s="44"/>
      <c r="J409" s="44"/>
      <c r="K409" s="44"/>
      <c r="L409" s="44"/>
    </row>
    <row r="410" spans="1:12" s="1" customFormat="1" x14ac:dyDescent="0.25">
      <c r="A410" s="42" t="s">
        <v>42</v>
      </c>
      <c r="B410" s="54" t="s">
        <v>213</v>
      </c>
      <c r="C410" s="39">
        <v>502</v>
      </c>
      <c r="D410" s="42" t="s">
        <v>114</v>
      </c>
      <c r="E410" s="4" t="s">
        <v>17</v>
      </c>
      <c r="F410" s="10">
        <f>F411+F412+F413+F414</f>
        <v>322000</v>
      </c>
      <c r="G410" s="10">
        <f>G411+G412+G413+G414</f>
        <v>322000</v>
      </c>
      <c r="H410" s="82" t="s">
        <v>128</v>
      </c>
      <c r="I410" s="42" t="s">
        <v>39</v>
      </c>
      <c r="J410" s="42" t="s">
        <v>312</v>
      </c>
      <c r="K410" s="42" t="s">
        <v>311</v>
      </c>
      <c r="L410" s="42" t="s">
        <v>312</v>
      </c>
    </row>
    <row r="411" spans="1:12" s="1" customFormat="1" ht="22.5" customHeight="1" x14ac:dyDescent="0.25">
      <c r="A411" s="43"/>
      <c r="B411" s="55"/>
      <c r="C411" s="40"/>
      <c r="D411" s="43"/>
      <c r="E411" s="5" t="s">
        <v>18</v>
      </c>
      <c r="F411" s="15">
        <v>322000</v>
      </c>
      <c r="G411" s="15">
        <v>322000</v>
      </c>
      <c r="H411" s="87"/>
      <c r="I411" s="87"/>
      <c r="J411" s="87"/>
      <c r="K411" s="87"/>
      <c r="L411" s="87"/>
    </row>
    <row r="412" spans="1:12" s="1" customFormat="1" ht="12.75" customHeight="1" x14ac:dyDescent="0.25">
      <c r="A412" s="43"/>
      <c r="B412" s="55"/>
      <c r="C412" s="40"/>
      <c r="D412" s="43"/>
      <c r="E412" s="5" t="s">
        <v>19</v>
      </c>
      <c r="F412" s="15">
        <v>0</v>
      </c>
      <c r="G412" s="15">
        <v>0</v>
      </c>
      <c r="H412" s="87"/>
      <c r="I412" s="87"/>
      <c r="J412" s="87"/>
      <c r="K412" s="87"/>
      <c r="L412" s="87"/>
    </row>
    <row r="413" spans="1:12" s="1" customFormat="1" ht="13.5" customHeight="1" x14ac:dyDescent="0.25">
      <c r="A413" s="43"/>
      <c r="B413" s="55"/>
      <c r="C413" s="40"/>
      <c r="D413" s="43"/>
      <c r="E413" s="5" t="s">
        <v>124</v>
      </c>
      <c r="F413" s="10">
        <v>0</v>
      </c>
      <c r="G413" s="10">
        <v>0</v>
      </c>
      <c r="H413" s="87"/>
      <c r="I413" s="87"/>
      <c r="J413" s="87"/>
      <c r="K413" s="87"/>
      <c r="L413" s="87"/>
    </row>
    <row r="414" spans="1:12" s="1" customFormat="1" x14ac:dyDescent="0.25">
      <c r="A414" s="44"/>
      <c r="B414" s="56"/>
      <c r="C414" s="41"/>
      <c r="D414" s="44"/>
      <c r="E414" s="5" t="s">
        <v>121</v>
      </c>
      <c r="F414" s="10">
        <v>0</v>
      </c>
      <c r="G414" s="10">
        <v>0</v>
      </c>
      <c r="H414" s="87"/>
      <c r="I414" s="87"/>
      <c r="J414" s="87"/>
      <c r="K414" s="87"/>
      <c r="L414" s="87"/>
    </row>
    <row r="415" spans="1:12" s="1" customFormat="1" x14ac:dyDescent="0.25">
      <c r="A415" s="42" t="s">
        <v>45</v>
      </c>
      <c r="B415" s="54" t="s">
        <v>214</v>
      </c>
      <c r="C415" s="39">
        <v>502</v>
      </c>
      <c r="D415" s="42" t="s">
        <v>115</v>
      </c>
      <c r="E415" s="4" t="s">
        <v>17</v>
      </c>
      <c r="F415" s="10">
        <v>287522.25</v>
      </c>
      <c r="G415" s="10">
        <v>287522.25</v>
      </c>
      <c r="H415" s="82" t="s">
        <v>128</v>
      </c>
      <c r="I415" s="42" t="s">
        <v>39</v>
      </c>
      <c r="J415" s="42" t="s">
        <v>312</v>
      </c>
      <c r="K415" s="42" t="s">
        <v>311</v>
      </c>
      <c r="L415" s="42" t="s">
        <v>312</v>
      </c>
    </row>
    <row r="416" spans="1:12" s="1" customFormat="1" ht="24" customHeight="1" x14ac:dyDescent="0.25">
      <c r="A416" s="43"/>
      <c r="B416" s="55"/>
      <c r="C416" s="40"/>
      <c r="D416" s="43"/>
      <c r="E416" s="5" t="s">
        <v>18</v>
      </c>
      <c r="F416" s="15">
        <v>287522.25</v>
      </c>
      <c r="G416" s="15">
        <v>287522.25</v>
      </c>
      <c r="H416" s="87"/>
      <c r="I416" s="87"/>
      <c r="J416" s="87"/>
      <c r="K416" s="87"/>
      <c r="L416" s="87"/>
    </row>
    <row r="417" spans="1:12" s="1" customFormat="1" ht="13.5" customHeight="1" x14ac:dyDescent="0.25">
      <c r="A417" s="43"/>
      <c r="B417" s="55"/>
      <c r="C417" s="40"/>
      <c r="D417" s="43"/>
      <c r="E417" s="5" t="s">
        <v>19</v>
      </c>
      <c r="F417" s="10">
        <v>0</v>
      </c>
      <c r="G417" s="10">
        <v>0</v>
      </c>
      <c r="H417" s="87"/>
      <c r="I417" s="87"/>
      <c r="J417" s="87"/>
      <c r="K417" s="87"/>
      <c r="L417" s="87"/>
    </row>
    <row r="418" spans="1:12" s="1" customFormat="1" ht="12" customHeight="1" x14ac:dyDescent="0.25">
      <c r="A418" s="43"/>
      <c r="B418" s="55"/>
      <c r="C418" s="40"/>
      <c r="D418" s="43"/>
      <c r="E418" s="5" t="s">
        <v>124</v>
      </c>
      <c r="F418" s="10">
        <v>0</v>
      </c>
      <c r="G418" s="10">
        <v>0</v>
      </c>
      <c r="H418" s="87"/>
      <c r="I418" s="87"/>
      <c r="J418" s="87"/>
      <c r="K418" s="87"/>
      <c r="L418" s="87"/>
    </row>
    <row r="419" spans="1:12" s="1" customFormat="1" x14ac:dyDescent="0.25">
      <c r="A419" s="44"/>
      <c r="B419" s="56"/>
      <c r="C419" s="41"/>
      <c r="D419" s="44"/>
      <c r="E419" s="5" t="s">
        <v>121</v>
      </c>
      <c r="F419" s="10">
        <v>0</v>
      </c>
      <c r="G419" s="10">
        <v>0</v>
      </c>
      <c r="H419" s="87"/>
      <c r="I419" s="87"/>
      <c r="J419" s="87"/>
      <c r="K419" s="87"/>
      <c r="L419" s="87"/>
    </row>
    <row r="420" spans="1:12" s="1" customFormat="1" x14ac:dyDescent="0.25">
      <c r="A420" s="42" t="s">
        <v>69</v>
      </c>
      <c r="B420" s="54" t="s">
        <v>99</v>
      </c>
      <c r="C420" s="39">
        <v>502</v>
      </c>
      <c r="D420" s="42" t="s">
        <v>116</v>
      </c>
      <c r="E420" s="4" t="s">
        <v>17</v>
      </c>
      <c r="F420" s="10">
        <v>2785534.17</v>
      </c>
      <c r="G420" s="10">
        <v>2785534.17</v>
      </c>
      <c r="H420" s="82" t="s">
        <v>129</v>
      </c>
      <c r="I420" s="42" t="s">
        <v>61</v>
      </c>
      <c r="J420" s="42" t="s">
        <v>68</v>
      </c>
      <c r="K420" s="42" t="s">
        <v>68</v>
      </c>
      <c r="L420" s="42" t="s">
        <v>68</v>
      </c>
    </row>
    <row r="421" spans="1:12" s="1" customFormat="1" ht="24.75" customHeight="1" x14ac:dyDescent="0.25">
      <c r="A421" s="43"/>
      <c r="B421" s="55"/>
      <c r="C421" s="40"/>
      <c r="D421" s="43"/>
      <c r="E421" s="5" t="s">
        <v>18</v>
      </c>
      <c r="F421" s="15">
        <v>2785534.17</v>
      </c>
      <c r="G421" s="15">
        <v>2785534.17</v>
      </c>
      <c r="H421" s="43"/>
      <c r="I421" s="43"/>
      <c r="J421" s="43"/>
      <c r="K421" s="43"/>
      <c r="L421" s="43"/>
    </row>
    <row r="422" spans="1:12" s="1" customFormat="1" ht="11.25" customHeight="1" x14ac:dyDescent="0.25">
      <c r="A422" s="43"/>
      <c r="B422" s="55"/>
      <c r="C422" s="40"/>
      <c r="D422" s="43"/>
      <c r="E422" s="5" t="s">
        <v>19</v>
      </c>
      <c r="F422" s="10">
        <v>0</v>
      </c>
      <c r="G422" s="10">
        <v>0</v>
      </c>
      <c r="H422" s="43"/>
      <c r="I422" s="43"/>
      <c r="J422" s="43"/>
      <c r="K422" s="43"/>
      <c r="L422" s="43"/>
    </row>
    <row r="423" spans="1:12" s="1" customFormat="1" ht="12.75" customHeight="1" x14ac:dyDescent="0.25">
      <c r="A423" s="43"/>
      <c r="B423" s="55"/>
      <c r="C423" s="40"/>
      <c r="D423" s="43"/>
      <c r="E423" s="5" t="s">
        <v>124</v>
      </c>
      <c r="F423" s="10">
        <v>0</v>
      </c>
      <c r="G423" s="10">
        <v>0</v>
      </c>
      <c r="H423" s="43"/>
      <c r="I423" s="43"/>
      <c r="J423" s="43"/>
      <c r="K423" s="43"/>
      <c r="L423" s="43"/>
    </row>
    <row r="424" spans="1:12" s="1" customFormat="1" x14ac:dyDescent="0.25">
      <c r="A424" s="44"/>
      <c r="B424" s="56"/>
      <c r="C424" s="41"/>
      <c r="D424" s="44"/>
      <c r="E424" s="5" t="s">
        <v>121</v>
      </c>
      <c r="F424" s="10">
        <v>0</v>
      </c>
      <c r="G424" s="10">
        <v>0</v>
      </c>
      <c r="H424" s="44"/>
      <c r="I424" s="44"/>
      <c r="J424" s="44"/>
      <c r="K424" s="44"/>
      <c r="L424" s="44"/>
    </row>
    <row r="425" spans="1:12" s="1" customFormat="1" x14ac:dyDescent="0.25">
      <c r="A425" s="42" t="s">
        <v>71</v>
      </c>
      <c r="B425" s="54" t="s">
        <v>100</v>
      </c>
      <c r="C425" s="42">
        <v>502</v>
      </c>
      <c r="D425" s="42" t="s">
        <v>117</v>
      </c>
      <c r="E425" s="4" t="s">
        <v>17</v>
      </c>
      <c r="F425" s="10">
        <f>F426+F427+F428+F429</f>
        <v>0</v>
      </c>
      <c r="G425" s="10">
        <f>G426+G427+G428+G429</f>
        <v>0</v>
      </c>
      <c r="H425" s="82" t="s">
        <v>103</v>
      </c>
      <c r="I425" s="42" t="s">
        <v>61</v>
      </c>
      <c r="J425" s="42" t="s">
        <v>68</v>
      </c>
      <c r="K425" s="42" t="s">
        <v>68</v>
      </c>
      <c r="L425" s="42" t="s">
        <v>68</v>
      </c>
    </row>
    <row r="426" spans="1:12" s="1" customFormat="1" ht="14.25" customHeight="1" x14ac:dyDescent="0.25">
      <c r="A426" s="43"/>
      <c r="B426" s="55"/>
      <c r="C426" s="43"/>
      <c r="D426" s="43"/>
      <c r="E426" s="5" t="s">
        <v>18</v>
      </c>
      <c r="F426" s="15">
        <v>0</v>
      </c>
      <c r="G426" s="15">
        <v>0</v>
      </c>
      <c r="H426" s="43"/>
      <c r="I426" s="43"/>
      <c r="J426" s="43"/>
      <c r="K426" s="43"/>
      <c r="L426" s="43"/>
    </row>
    <row r="427" spans="1:12" s="1" customFormat="1" ht="12" customHeight="1" x14ac:dyDescent="0.25">
      <c r="A427" s="43"/>
      <c r="B427" s="55"/>
      <c r="C427" s="43"/>
      <c r="D427" s="43"/>
      <c r="E427" s="5" t="s">
        <v>19</v>
      </c>
      <c r="F427" s="10">
        <v>0</v>
      </c>
      <c r="G427" s="10">
        <v>0</v>
      </c>
      <c r="H427" s="43"/>
      <c r="I427" s="43"/>
      <c r="J427" s="43"/>
      <c r="K427" s="43"/>
      <c r="L427" s="43"/>
    </row>
    <row r="428" spans="1:12" s="1" customFormat="1" ht="12" customHeight="1" x14ac:dyDescent="0.25">
      <c r="A428" s="43"/>
      <c r="B428" s="55"/>
      <c r="C428" s="43"/>
      <c r="D428" s="43"/>
      <c r="E428" s="5" t="s">
        <v>124</v>
      </c>
      <c r="F428" s="10">
        <v>0</v>
      </c>
      <c r="G428" s="10">
        <v>0</v>
      </c>
      <c r="H428" s="43"/>
      <c r="I428" s="43"/>
      <c r="J428" s="43"/>
      <c r="K428" s="43"/>
      <c r="L428" s="43"/>
    </row>
    <row r="429" spans="1:12" s="1" customFormat="1" x14ac:dyDescent="0.25">
      <c r="A429" s="44"/>
      <c r="B429" s="56"/>
      <c r="C429" s="44"/>
      <c r="D429" s="44"/>
      <c r="E429" s="5" t="s">
        <v>121</v>
      </c>
      <c r="F429" s="10">
        <v>0</v>
      </c>
      <c r="G429" s="10">
        <v>0</v>
      </c>
      <c r="H429" s="44"/>
      <c r="I429" s="44"/>
      <c r="J429" s="44"/>
      <c r="K429" s="44"/>
      <c r="L429" s="44"/>
    </row>
    <row r="430" spans="1:12" s="1" customFormat="1" x14ac:dyDescent="0.25">
      <c r="A430" s="42" t="s">
        <v>72</v>
      </c>
      <c r="B430" s="54" t="s">
        <v>101</v>
      </c>
      <c r="C430" s="42" t="s">
        <v>81</v>
      </c>
      <c r="D430" s="42" t="s">
        <v>126</v>
      </c>
      <c r="E430" s="4" t="s">
        <v>17</v>
      </c>
      <c r="F430" s="10">
        <v>8263569.3899999997</v>
      </c>
      <c r="G430" s="10">
        <v>8263569.3899999997</v>
      </c>
      <c r="H430" s="82" t="s">
        <v>104</v>
      </c>
      <c r="I430" s="42" t="s">
        <v>39</v>
      </c>
      <c r="J430" s="42" t="s">
        <v>312</v>
      </c>
      <c r="K430" s="42" t="s">
        <v>311</v>
      </c>
      <c r="L430" s="42" t="s">
        <v>312</v>
      </c>
    </row>
    <row r="431" spans="1:12" s="1" customFormat="1" ht="24.75" customHeight="1" x14ac:dyDescent="0.25">
      <c r="A431" s="43"/>
      <c r="B431" s="55"/>
      <c r="C431" s="43"/>
      <c r="D431" s="43"/>
      <c r="E431" s="5" t="s">
        <v>18</v>
      </c>
      <c r="F431" s="26">
        <v>8263569.3899999997</v>
      </c>
      <c r="G431" s="26">
        <v>8263569.3899999997</v>
      </c>
      <c r="H431" s="43"/>
      <c r="I431" s="43"/>
      <c r="J431" s="87"/>
      <c r="K431" s="87"/>
      <c r="L431" s="87"/>
    </row>
    <row r="432" spans="1:12" s="1" customFormat="1" ht="15" customHeight="1" x14ac:dyDescent="0.25">
      <c r="A432" s="43"/>
      <c r="B432" s="55"/>
      <c r="C432" s="43"/>
      <c r="D432" s="43"/>
      <c r="E432" s="5" t="s">
        <v>19</v>
      </c>
      <c r="F432" s="15">
        <v>0</v>
      </c>
      <c r="G432" s="15">
        <v>0</v>
      </c>
      <c r="H432" s="43"/>
      <c r="I432" s="43"/>
      <c r="J432" s="87"/>
      <c r="K432" s="87"/>
      <c r="L432" s="87"/>
    </row>
    <row r="433" spans="1:12" s="1" customFormat="1" ht="15" customHeight="1" x14ac:dyDescent="0.25">
      <c r="A433" s="43"/>
      <c r="B433" s="55"/>
      <c r="C433" s="43"/>
      <c r="D433" s="43"/>
      <c r="E433" s="5" t="s">
        <v>124</v>
      </c>
      <c r="F433" s="10">
        <v>0</v>
      </c>
      <c r="G433" s="10">
        <v>0</v>
      </c>
      <c r="H433" s="43"/>
      <c r="I433" s="43"/>
      <c r="J433" s="87"/>
      <c r="K433" s="87"/>
      <c r="L433" s="87"/>
    </row>
    <row r="434" spans="1:12" s="1" customFormat="1" ht="12.75" customHeight="1" x14ac:dyDescent="0.25">
      <c r="A434" s="44"/>
      <c r="B434" s="56"/>
      <c r="C434" s="44"/>
      <c r="D434" s="44"/>
      <c r="E434" s="5" t="s">
        <v>121</v>
      </c>
      <c r="F434" s="10">
        <v>0</v>
      </c>
      <c r="G434" s="10">
        <v>0</v>
      </c>
      <c r="H434" s="44"/>
      <c r="I434" s="44"/>
      <c r="J434" s="87"/>
      <c r="K434" s="87"/>
      <c r="L434" s="87"/>
    </row>
    <row r="435" spans="1:12" s="1" customFormat="1" x14ac:dyDescent="0.25">
      <c r="A435" s="42" t="s">
        <v>73</v>
      </c>
      <c r="B435" s="54" t="s">
        <v>130</v>
      </c>
      <c r="C435" s="39">
        <v>502</v>
      </c>
      <c r="D435" s="82" t="s">
        <v>127</v>
      </c>
      <c r="E435" s="4" t="s">
        <v>17</v>
      </c>
      <c r="F435" s="10">
        <v>170000</v>
      </c>
      <c r="G435" s="10">
        <v>170000</v>
      </c>
      <c r="H435" s="81" t="s">
        <v>103</v>
      </c>
      <c r="I435" s="39" t="s">
        <v>61</v>
      </c>
      <c r="J435" s="39">
        <v>100</v>
      </c>
      <c r="K435" s="39">
        <v>100</v>
      </c>
      <c r="L435" s="39">
        <v>100</v>
      </c>
    </row>
    <row r="436" spans="1:12" s="1" customFormat="1" ht="24" customHeight="1" x14ac:dyDescent="0.25">
      <c r="A436" s="43"/>
      <c r="B436" s="55"/>
      <c r="C436" s="40"/>
      <c r="D436" s="83"/>
      <c r="E436" s="5" t="s">
        <v>18</v>
      </c>
      <c r="F436" s="15">
        <v>20000</v>
      </c>
      <c r="G436" s="15">
        <v>20000</v>
      </c>
      <c r="H436" s="40"/>
      <c r="I436" s="40"/>
      <c r="J436" s="40"/>
      <c r="K436" s="40"/>
      <c r="L436" s="40"/>
    </row>
    <row r="437" spans="1:12" s="1" customFormat="1" ht="22.5" x14ac:dyDescent="0.25">
      <c r="A437" s="43"/>
      <c r="B437" s="55"/>
      <c r="C437" s="40"/>
      <c r="D437" s="83"/>
      <c r="E437" s="5" t="s">
        <v>19</v>
      </c>
      <c r="F437" s="15">
        <v>150000</v>
      </c>
      <c r="G437" s="15">
        <v>150000</v>
      </c>
      <c r="H437" s="40"/>
      <c r="I437" s="40"/>
      <c r="J437" s="40"/>
      <c r="K437" s="40"/>
      <c r="L437" s="40"/>
    </row>
    <row r="438" spans="1:12" s="1" customFormat="1" ht="12" customHeight="1" x14ac:dyDescent="0.25">
      <c r="A438" s="43"/>
      <c r="B438" s="55"/>
      <c r="C438" s="40"/>
      <c r="D438" s="83"/>
      <c r="E438" s="5" t="s">
        <v>124</v>
      </c>
      <c r="F438" s="10">
        <v>0</v>
      </c>
      <c r="G438" s="10">
        <v>0</v>
      </c>
      <c r="H438" s="40"/>
      <c r="I438" s="40"/>
      <c r="J438" s="40"/>
      <c r="K438" s="40"/>
      <c r="L438" s="40"/>
    </row>
    <row r="439" spans="1:12" s="1" customFormat="1" x14ac:dyDescent="0.25">
      <c r="A439" s="44"/>
      <c r="B439" s="56"/>
      <c r="C439" s="41"/>
      <c r="D439" s="84"/>
      <c r="E439" s="5" t="s">
        <v>121</v>
      </c>
      <c r="F439" s="10">
        <v>0</v>
      </c>
      <c r="G439" s="10">
        <v>0</v>
      </c>
      <c r="H439" s="41"/>
      <c r="I439" s="41"/>
      <c r="J439" s="41"/>
      <c r="K439" s="41"/>
      <c r="L439" s="41"/>
    </row>
    <row r="440" spans="1:12" s="1" customFormat="1" ht="14.45" customHeight="1" x14ac:dyDescent="0.25">
      <c r="A440" s="42" t="s">
        <v>74</v>
      </c>
      <c r="B440" s="54" t="s">
        <v>185</v>
      </c>
      <c r="C440" s="81">
        <v>502</v>
      </c>
      <c r="D440" s="98"/>
      <c r="E440" s="4" t="s">
        <v>17</v>
      </c>
      <c r="F440" s="10">
        <v>0</v>
      </c>
      <c r="G440" s="10">
        <v>0</v>
      </c>
      <c r="H440" s="81" t="s">
        <v>152</v>
      </c>
      <c r="I440" s="39" t="s">
        <v>39</v>
      </c>
      <c r="J440" s="39">
        <v>100</v>
      </c>
      <c r="K440" s="39">
        <v>100</v>
      </c>
      <c r="L440" s="39">
        <v>100</v>
      </c>
    </row>
    <row r="441" spans="1:12" s="1" customFormat="1" ht="13.5" customHeight="1" x14ac:dyDescent="0.25">
      <c r="A441" s="43"/>
      <c r="B441" s="94"/>
      <c r="C441" s="96"/>
      <c r="D441" s="99"/>
      <c r="E441" s="5" t="s">
        <v>220</v>
      </c>
      <c r="F441" s="10">
        <v>0</v>
      </c>
      <c r="G441" s="10">
        <v>0</v>
      </c>
      <c r="H441" s="96"/>
      <c r="I441" s="40"/>
      <c r="J441" s="40"/>
      <c r="K441" s="40"/>
      <c r="L441" s="40"/>
    </row>
    <row r="442" spans="1:12" s="1" customFormat="1" ht="13.5" customHeight="1" x14ac:dyDescent="0.25">
      <c r="A442" s="43"/>
      <c r="B442" s="94"/>
      <c r="C442" s="96"/>
      <c r="D442" s="99"/>
      <c r="E442" s="5" t="s">
        <v>19</v>
      </c>
      <c r="F442" s="10">
        <v>0</v>
      </c>
      <c r="G442" s="10">
        <v>0</v>
      </c>
      <c r="H442" s="96"/>
      <c r="I442" s="40"/>
      <c r="J442" s="40"/>
      <c r="K442" s="40"/>
      <c r="L442" s="40"/>
    </row>
    <row r="443" spans="1:12" s="1" customFormat="1" ht="11.25" customHeight="1" x14ac:dyDescent="0.25">
      <c r="A443" s="43"/>
      <c r="B443" s="94"/>
      <c r="C443" s="96"/>
      <c r="D443" s="99"/>
      <c r="E443" s="5" t="s">
        <v>124</v>
      </c>
      <c r="F443" s="10">
        <v>0</v>
      </c>
      <c r="G443" s="10">
        <v>0</v>
      </c>
      <c r="H443" s="96"/>
      <c r="I443" s="40"/>
      <c r="J443" s="40"/>
      <c r="K443" s="40"/>
      <c r="L443" s="40"/>
    </row>
    <row r="444" spans="1:12" s="1" customFormat="1" x14ac:dyDescent="0.25">
      <c r="A444" s="44"/>
      <c r="B444" s="95"/>
      <c r="C444" s="97"/>
      <c r="D444" s="100"/>
      <c r="E444" s="5" t="s">
        <v>121</v>
      </c>
      <c r="F444" s="10">
        <v>0</v>
      </c>
      <c r="G444" s="10">
        <v>0</v>
      </c>
      <c r="H444" s="97"/>
      <c r="I444" s="41"/>
      <c r="J444" s="41"/>
      <c r="K444" s="41"/>
      <c r="L444" s="41"/>
    </row>
    <row r="445" spans="1:12" s="1" customFormat="1" x14ac:dyDescent="0.25">
      <c r="A445" s="42" t="s">
        <v>151</v>
      </c>
      <c r="B445" s="54" t="s">
        <v>186</v>
      </c>
      <c r="C445" s="39">
        <v>502</v>
      </c>
      <c r="D445" s="42" t="s">
        <v>118</v>
      </c>
      <c r="E445" s="4" t="s">
        <v>17</v>
      </c>
      <c r="F445" s="10">
        <v>284523</v>
      </c>
      <c r="G445" s="10">
        <v>284523</v>
      </c>
      <c r="H445" s="81" t="s">
        <v>84</v>
      </c>
      <c r="I445" s="39" t="s">
        <v>85</v>
      </c>
      <c r="J445" s="107">
        <v>4</v>
      </c>
      <c r="K445" s="107">
        <v>12</v>
      </c>
      <c r="L445" s="107">
        <v>4</v>
      </c>
    </row>
    <row r="446" spans="1:12" s="1" customFormat="1" ht="11.25" customHeight="1" x14ac:dyDescent="0.25">
      <c r="A446" s="43"/>
      <c r="B446" s="94"/>
      <c r="C446" s="40"/>
      <c r="D446" s="43"/>
      <c r="E446" s="5" t="s">
        <v>18</v>
      </c>
      <c r="F446" s="10">
        <v>0</v>
      </c>
      <c r="G446" s="10">
        <v>0</v>
      </c>
      <c r="H446" s="96"/>
      <c r="I446" s="40"/>
      <c r="J446" s="108"/>
      <c r="K446" s="108"/>
      <c r="L446" s="108"/>
    </row>
    <row r="447" spans="1:12" s="1" customFormat="1" ht="22.5" x14ac:dyDescent="0.25">
      <c r="A447" s="43"/>
      <c r="B447" s="94"/>
      <c r="C447" s="40"/>
      <c r="D447" s="43"/>
      <c r="E447" s="5" t="s">
        <v>19</v>
      </c>
      <c r="F447" s="25">
        <v>284523</v>
      </c>
      <c r="G447" s="25">
        <v>284523</v>
      </c>
      <c r="H447" s="96"/>
      <c r="I447" s="40"/>
      <c r="J447" s="108"/>
      <c r="K447" s="108"/>
      <c r="L447" s="108"/>
    </row>
    <row r="448" spans="1:12" s="1" customFormat="1" ht="12" customHeight="1" x14ac:dyDescent="0.25">
      <c r="A448" s="43"/>
      <c r="B448" s="94"/>
      <c r="C448" s="40"/>
      <c r="D448" s="43"/>
      <c r="E448" s="5" t="s">
        <v>124</v>
      </c>
      <c r="F448" s="10">
        <v>0</v>
      </c>
      <c r="G448" s="10">
        <v>0</v>
      </c>
      <c r="H448" s="96"/>
      <c r="I448" s="40"/>
      <c r="J448" s="108"/>
      <c r="K448" s="108"/>
      <c r="L448" s="108"/>
    </row>
    <row r="449" spans="1:12" s="1" customFormat="1" x14ac:dyDescent="0.25">
      <c r="A449" s="44"/>
      <c r="B449" s="94"/>
      <c r="C449" s="41"/>
      <c r="D449" s="44"/>
      <c r="E449" s="5" t="s">
        <v>121</v>
      </c>
      <c r="F449" s="10">
        <v>0</v>
      </c>
      <c r="G449" s="10">
        <v>0</v>
      </c>
      <c r="H449" s="97"/>
      <c r="I449" s="41"/>
      <c r="J449" s="109"/>
      <c r="K449" s="109"/>
      <c r="L449" s="109"/>
    </row>
    <row r="450" spans="1:12" s="1" customFormat="1" x14ac:dyDescent="0.25">
      <c r="A450" s="42" t="s">
        <v>82</v>
      </c>
      <c r="B450" s="54" t="s">
        <v>187</v>
      </c>
      <c r="C450" s="39">
        <v>502</v>
      </c>
      <c r="D450" s="42" t="s">
        <v>119</v>
      </c>
      <c r="E450" s="4" t="s">
        <v>17</v>
      </c>
      <c r="F450" s="10">
        <v>628713</v>
      </c>
      <c r="G450" s="10">
        <v>628713</v>
      </c>
      <c r="H450" s="81" t="s">
        <v>84</v>
      </c>
      <c r="I450" s="39" t="s">
        <v>85</v>
      </c>
      <c r="J450" s="107">
        <v>25</v>
      </c>
      <c r="K450" s="107">
        <v>26</v>
      </c>
      <c r="L450" s="107">
        <v>25</v>
      </c>
    </row>
    <row r="451" spans="1:12" s="1" customFormat="1" ht="14.25" customHeight="1" x14ac:dyDescent="0.25">
      <c r="A451" s="125"/>
      <c r="B451" s="130"/>
      <c r="C451" s="87"/>
      <c r="D451" s="43"/>
      <c r="E451" s="5" t="s">
        <v>18</v>
      </c>
      <c r="F451" s="10">
        <v>0</v>
      </c>
      <c r="G451" s="10">
        <v>0</v>
      </c>
      <c r="H451" s="128"/>
      <c r="I451" s="87"/>
      <c r="J451" s="135"/>
      <c r="K451" s="135"/>
      <c r="L451" s="135"/>
    </row>
    <row r="452" spans="1:12" s="1" customFormat="1" ht="22.5" x14ac:dyDescent="0.25">
      <c r="A452" s="125"/>
      <c r="B452" s="130"/>
      <c r="C452" s="87"/>
      <c r="D452" s="43"/>
      <c r="E452" s="5" t="s">
        <v>19</v>
      </c>
      <c r="F452" s="15">
        <v>628713</v>
      </c>
      <c r="G452" s="15">
        <v>628713</v>
      </c>
      <c r="H452" s="128"/>
      <c r="I452" s="87"/>
      <c r="J452" s="135"/>
      <c r="K452" s="135"/>
      <c r="L452" s="135"/>
    </row>
    <row r="453" spans="1:12" s="1" customFormat="1" ht="12.75" customHeight="1" x14ac:dyDescent="0.25">
      <c r="A453" s="125"/>
      <c r="B453" s="130"/>
      <c r="C453" s="87"/>
      <c r="D453" s="43"/>
      <c r="E453" s="5" t="s">
        <v>124</v>
      </c>
      <c r="F453" s="10">
        <v>0</v>
      </c>
      <c r="G453" s="10">
        <v>0</v>
      </c>
      <c r="H453" s="128"/>
      <c r="I453" s="87"/>
      <c r="J453" s="135"/>
      <c r="K453" s="135"/>
      <c r="L453" s="135"/>
    </row>
    <row r="454" spans="1:12" s="1" customFormat="1" ht="13.15" customHeight="1" x14ac:dyDescent="0.25">
      <c r="A454" s="126"/>
      <c r="B454" s="131"/>
      <c r="C454" s="127"/>
      <c r="D454" s="44"/>
      <c r="E454" s="5" t="s">
        <v>121</v>
      </c>
      <c r="F454" s="10">
        <v>0</v>
      </c>
      <c r="G454" s="10">
        <v>0</v>
      </c>
      <c r="H454" s="129"/>
      <c r="I454" s="127"/>
      <c r="J454" s="136"/>
      <c r="K454" s="136"/>
      <c r="L454" s="136"/>
    </row>
    <row r="455" spans="1:12" s="1" customFormat="1" ht="13.15" customHeight="1" x14ac:dyDescent="0.25">
      <c r="A455" s="42" t="s">
        <v>83</v>
      </c>
      <c r="B455" s="54" t="s">
        <v>189</v>
      </c>
      <c r="C455" s="39">
        <v>502</v>
      </c>
      <c r="D455" s="42"/>
      <c r="E455" s="4" t="s">
        <v>17</v>
      </c>
      <c r="F455" s="10">
        <f>F456+F457+F458+F459</f>
        <v>0</v>
      </c>
      <c r="G455" s="10">
        <f>G456+G457+G458+G459</f>
        <v>0</v>
      </c>
      <c r="H455" s="81" t="s">
        <v>190</v>
      </c>
      <c r="I455" s="39" t="s">
        <v>85</v>
      </c>
      <c r="J455" s="107">
        <v>0</v>
      </c>
      <c r="K455" s="107">
        <v>0</v>
      </c>
      <c r="L455" s="107">
        <v>0</v>
      </c>
    </row>
    <row r="456" spans="1:12" s="1" customFormat="1" ht="12.75" customHeight="1" x14ac:dyDescent="0.25">
      <c r="A456" s="125"/>
      <c r="B456" s="130"/>
      <c r="C456" s="87"/>
      <c r="D456" s="43"/>
      <c r="E456" s="5" t="s">
        <v>18</v>
      </c>
      <c r="F456" s="10">
        <v>0</v>
      </c>
      <c r="G456" s="10">
        <v>0</v>
      </c>
      <c r="H456" s="128"/>
      <c r="I456" s="87"/>
      <c r="J456" s="135"/>
      <c r="K456" s="135"/>
      <c r="L456" s="135"/>
    </row>
    <row r="457" spans="1:12" s="1" customFormat="1" ht="12.75" customHeight="1" x14ac:dyDescent="0.25">
      <c r="A457" s="125"/>
      <c r="B457" s="130"/>
      <c r="C457" s="87"/>
      <c r="D457" s="43"/>
      <c r="E457" s="5" t="s">
        <v>19</v>
      </c>
      <c r="F457" s="15">
        <v>0</v>
      </c>
      <c r="G457" s="15">
        <v>0</v>
      </c>
      <c r="H457" s="128"/>
      <c r="I457" s="87"/>
      <c r="J457" s="135"/>
      <c r="K457" s="135"/>
      <c r="L457" s="135"/>
    </row>
    <row r="458" spans="1:12" s="1" customFormat="1" ht="13.5" customHeight="1" x14ac:dyDescent="0.25">
      <c r="A458" s="125"/>
      <c r="B458" s="130"/>
      <c r="C458" s="87"/>
      <c r="D458" s="43"/>
      <c r="E458" s="5" t="s">
        <v>124</v>
      </c>
      <c r="F458" s="10">
        <v>0</v>
      </c>
      <c r="G458" s="10">
        <v>0</v>
      </c>
      <c r="H458" s="128"/>
      <c r="I458" s="87"/>
      <c r="J458" s="135"/>
      <c r="K458" s="135"/>
      <c r="L458" s="135"/>
    </row>
    <row r="459" spans="1:12" s="1" customFormat="1" ht="13.15" customHeight="1" x14ac:dyDescent="0.25">
      <c r="A459" s="126"/>
      <c r="B459" s="131"/>
      <c r="C459" s="127"/>
      <c r="D459" s="44"/>
      <c r="E459" s="5" t="s">
        <v>121</v>
      </c>
      <c r="F459" s="10">
        <v>0</v>
      </c>
      <c r="G459" s="10">
        <v>0</v>
      </c>
      <c r="H459" s="129"/>
      <c r="I459" s="127"/>
      <c r="J459" s="136"/>
      <c r="K459" s="136"/>
      <c r="L459" s="136"/>
    </row>
    <row r="460" spans="1:12" s="1" customFormat="1" ht="13.15" customHeight="1" x14ac:dyDescent="0.25">
      <c r="A460" s="42" t="s">
        <v>188</v>
      </c>
      <c r="B460" s="54" t="s">
        <v>330</v>
      </c>
      <c r="C460" s="39">
        <v>502</v>
      </c>
      <c r="D460" s="42"/>
      <c r="E460" s="4" t="s">
        <v>17</v>
      </c>
      <c r="F460" s="10">
        <v>123900</v>
      </c>
      <c r="G460" s="10">
        <v>123900</v>
      </c>
      <c r="H460" s="81" t="s">
        <v>190</v>
      </c>
      <c r="I460" s="39" t="s">
        <v>85</v>
      </c>
      <c r="J460" s="107">
        <v>0</v>
      </c>
      <c r="K460" s="107">
        <v>0</v>
      </c>
      <c r="L460" s="107">
        <v>0</v>
      </c>
    </row>
    <row r="461" spans="1:12" s="1" customFormat="1" ht="22.15" customHeight="1" x14ac:dyDescent="0.25">
      <c r="A461" s="125"/>
      <c r="B461" s="130"/>
      <c r="C461" s="87"/>
      <c r="D461" s="43"/>
      <c r="E461" s="5" t="s">
        <v>18</v>
      </c>
      <c r="F461" s="25">
        <v>123900</v>
      </c>
      <c r="G461" s="25">
        <v>123900</v>
      </c>
      <c r="H461" s="128"/>
      <c r="I461" s="87"/>
      <c r="J461" s="135"/>
      <c r="K461" s="135"/>
      <c r="L461" s="135"/>
    </row>
    <row r="462" spans="1:12" s="1" customFormat="1" ht="9.75" customHeight="1" x14ac:dyDescent="0.25">
      <c r="A462" s="125"/>
      <c r="B462" s="130"/>
      <c r="C462" s="87"/>
      <c r="D462" s="43"/>
      <c r="E462" s="5" t="s">
        <v>19</v>
      </c>
      <c r="F462" s="25">
        <v>0</v>
      </c>
      <c r="G462" s="25">
        <v>0</v>
      </c>
      <c r="H462" s="128"/>
      <c r="I462" s="87"/>
      <c r="J462" s="135"/>
      <c r="K462" s="135"/>
      <c r="L462" s="135"/>
    </row>
    <row r="463" spans="1:12" s="1" customFormat="1" ht="12.6" customHeight="1" x14ac:dyDescent="0.25">
      <c r="A463" s="125"/>
      <c r="B463" s="130"/>
      <c r="C463" s="87"/>
      <c r="D463" s="43"/>
      <c r="E463" s="5" t="s">
        <v>124</v>
      </c>
      <c r="F463" s="10">
        <v>0</v>
      </c>
      <c r="G463" s="10">
        <v>0</v>
      </c>
      <c r="H463" s="128"/>
      <c r="I463" s="87"/>
      <c r="J463" s="135"/>
      <c r="K463" s="135"/>
      <c r="L463" s="135"/>
    </row>
    <row r="464" spans="1:12" s="1" customFormat="1" ht="13.15" customHeight="1" x14ac:dyDescent="0.25">
      <c r="A464" s="126"/>
      <c r="B464" s="131"/>
      <c r="C464" s="127"/>
      <c r="D464" s="44"/>
      <c r="E464" s="5" t="s">
        <v>121</v>
      </c>
      <c r="F464" s="10">
        <v>0</v>
      </c>
      <c r="G464" s="10">
        <v>0</v>
      </c>
      <c r="H464" s="129"/>
      <c r="I464" s="127"/>
      <c r="J464" s="136"/>
      <c r="K464" s="136"/>
      <c r="L464" s="136"/>
    </row>
    <row r="465" spans="1:15" s="1" customFormat="1" ht="13.15" customHeight="1" x14ac:dyDescent="0.25">
      <c r="A465" s="163" t="s">
        <v>191</v>
      </c>
      <c r="B465" s="54" t="s">
        <v>192</v>
      </c>
      <c r="C465" s="60">
        <v>502</v>
      </c>
      <c r="D465" s="60">
        <v>270151202</v>
      </c>
      <c r="E465" s="4" t="s">
        <v>17</v>
      </c>
      <c r="F465" s="10">
        <v>72.319999999999993</v>
      </c>
      <c r="G465" s="10">
        <v>0</v>
      </c>
      <c r="H465" s="81" t="s">
        <v>125</v>
      </c>
      <c r="I465" s="81" t="s">
        <v>94</v>
      </c>
      <c r="J465" s="81">
        <v>0</v>
      </c>
      <c r="K465" s="81">
        <v>0</v>
      </c>
      <c r="L465" s="81">
        <v>0</v>
      </c>
    </row>
    <row r="466" spans="1:15" s="1" customFormat="1" ht="12.75" customHeight="1" x14ac:dyDescent="0.25">
      <c r="A466" s="163"/>
      <c r="B466" s="94"/>
      <c r="C466" s="60"/>
      <c r="D466" s="60"/>
      <c r="E466" s="5" t="s">
        <v>18</v>
      </c>
      <c r="F466" s="10">
        <v>0</v>
      </c>
      <c r="G466" s="10">
        <v>0</v>
      </c>
      <c r="H466" s="96"/>
      <c r="I466" s="96"/>
      <c r="J466" s="96"/>
      <c r="K466" s="96"/>
      <c r="L466" s="96"/>
    </row>
    <row r="467" spans="1:15" s="1" customFormat="1" ht="22.15" customHeight="1" x14ac:dyDescent="0.25">
      <c r="A467" s="163"/>
      <c r="B467" s="94"/>
      <c r="C467" s="60"/>
      <c r="D467" s="60"/>
      <c r="E467" s="5" t="s">
        <v>19</v>
      </c>
      <c r="F467" s="25">
        <v>72.319999999999993</v>
      </c>
      <c r="G467" s="25">
        <v>0</v>
      </c>
      <c r="H467" s="96"/>
      <c r="I467" s="96"/>
      <c r="J467" s="96"/>
      <c r="K467" s="96"/>
      <c r="L467" s="96"/>
    </row>
    <row r="468" spans="1:15" s="1" customFormat="1" ht="22.15" customHeight="1" x14ac:dyDescent="0.25">
      <c r="A468" s="163"/>
      <c r="B468" s="94"/>
      <c r="C468" s="60"/>
      <c r="D468" s="60"/>
      <c r="E468" s="5" t="s">
        <v>124</v>
      </c>
      <c r="F468" s="10">
        <v>0</v>
      </c>
      <c r="G468" s="10">
        <v>0</v>
      </c>
      <c r="H468" s="96"/>
      <c r="I468" s="96"/>
      <c r="J468" s="96"/>
      <c r="K468" s="96"/>
      <c r="L468" s="96"/>
    </row>
    <row r="469" spans="1:15" s="1" customFormat="1" ht="14.45" customHeight="1" x14ac:dyDescent="0.25">
      <c r="A469" s="163"/>
      <c r="B469" s="95"/>
      <c r="C469" s="60"/>
      <c r="D469" s="60"/>
      <c r="E469" s="5" t="s">
        <v>121</v>
      </c>
      <c r="F469" s="10">
        <v>0</v>
      </c>
      <c r="G469" s="10">
        <v>0</v>
      </c>
      <c r="H469" s="97"/>
      <c r="I469" s="97"/>
      <c r="J469" s="97"/>
      <c r="K469" s="97"/>
      <c r="L469" s="97"/>
    </row>
    <row r="470" spans="1:15" s="1" customFormat="1" x14ac:dyDescent="0.25">
      <c r="A470" s="42" t="s">
        <v>301</v>
      </c>
      <c r="B470" s="54" t="s">
        <v>300</v>
      </c>
      <c r="C470" s="39">
        <v>502</v>
      </c>
      <c r="D470" s="42"/>
      <c r="E470" s="4" t="s">
        <v>17</v>
      </c>
      <c r="F470" s="35">
        <f t="shared" ref="F470:G470" si="23">SUM(F471:F472)</f>
        <v>10000</v>
      </c>
      <c r="G470" s="35">
        <f t="shared" si="23"/>
        <v>10000</v>
      </c>
      <c r="H470" s="81" t="s">
        <v>302</v>
      </c>
      <c r="I470" s="39" t="s">
        <v>94</v>
      </c>
      <c r="J470" s="107">
        <v>1</v>
      </c>
      <c r="K470" s="107">
        <v>1</v>
      </c>
      <c r="L470" s="107">
        <v>1</v>
      </c>
    </row>
    <row r="471" spans="1:15" s="1" customFormat="1" ht="12.75" customHeight="1" x14ac:dyDescent="0.25">
      <c r="A471" s="43"/>
      <c r="B471" s="94"/>
      <c r="C471" s="87"/>
      <c r="D471" s="43"/>
      <c r="E471" s="5" t="s">
        <v>18</v>
      </c>
      <c r="F471" s="35">
        <f>92000-82000</f>
        <v>10000</v>
      </c>
      <c r="G471" s="35">
        <f>92000-82000</f>
        <v>10000</v>
      </c>
      <c r="H471" s="96"/>
      <c r="I471" s="40"/>
      <c r="J471" s="108"/>
      <c r="K471" s="108"/>
      <c r="L471" s="108"/>
    </row>
    <row r="472" spans="1:15" s="1" customFormat="1" ht="22.5" x14ac:dyDescent="0.25">
      <c r="A472" s="43"/>
      <c r="B472" s="94"/>
      <c r="C472" s="87"/>
      <c r="D472" s="43"/>
      <c r="E472" s="5" t="s">
        <v>19</v>
      </c>
      <c r="F472" s="25">
        <v>0</v>
      </c>
      <c r="G472" s="25">
        <v>0</v>
      </c>
      <c r="H472" s="96"/>
      <c r="I472" s="40"/>
      <c r="J472" s="108"/>
      <c r="K472" s="108"/>
      <c r="L472" s="108"/>
    </row>
    <row r="473" spans="1:15" s="1" customFormat="1" ht="22.15" customHeight="1" x14ac:dyDescent="0.25">
      <c r="A473" s="43"/>
      <c r="B473" s="94"/>
      <c r="C473" s="87"/>
      <c r="D473" s="43"/>
      <c r="E473" s="5" t="s">
        <v>124</v>
      </c>
      <c r="F473" s="10">
        <v>0</v>
      </c>
      <c r="G473" s="10">
        <v>0</v>
      </c>
      <c r="H473" s="96"/>
      <c r="I473" s="40"/>
      <c r="J473" s="108"/>
      <c r="K473" s="108"/>
      <c r="L473" s="108"/>
    </row>
    <row r="474" spans="1:15" s="1" customFormat="1" ht="12" customHeight="1" x14ac:dyDescent="0.25">
      <c r="A474" s="44"/>
      <c r="B474" s="95"/>
      <c r="C474" s="127"/>
      <c r="D474" s="44"/>
      <c r="E474" s="5" t="s">
        <v>121</v>
      </c>
      <c r="F474" s="10">
        <v>0</v>
      </c>
      <c r="G474" s="10">
        <v>0</v>
      </c>
      <c r="H474" s="97"/>
      <c r="I474" s="41"/>
      <c r="J474" s="109"/>
      <c r="K474" s="109"/>
      <c r="L474" s="109"/>
    </row>
    <row r="475" spans="1:15" ht="15" customHeight="1" x14ac:dyDescent="0.25">
      <c r="A475" s="42">
        <v>2</v>
      </c>
      <c r="B475" s="45" t="s">
        <v>260</v>
      </c>
      <c r="C475" s="46"/>
      <c r="D475" s="47"/>
      <c r="E475" s="4" t="s">
        <v>17</v>
      </c>
      <c r="F475" s="10">
        <f t="shared" ref="F475:G477" si="24">F480</f>
        <v>54685813.810000002</v>
      </c>
      <c r="G475" s="10">
        <f t="shared" si="24"/>
        <v>54685813.810000002</v>
      </c>
      <c r="H475" s="39" t="s">
        <v>22</v>
      </c>
      <c r="I475" s="39" t="s">
        <v>22</v>
      </c>
      <c r="J475" s="39" t="s">
        <v>22</v>
      </c>
      <c r="K475" s="39" t="s">
        <v>22</v>
      </c>
      <c r="L475" s="39" t="s">
        <v>22</v>
      </c>
      <c r="M475" s="1"/>
      <c r="N475" s="1"/>
      <c r="O475" s="1"/>
    </row>
    <row r="476" spans="1:15" ht="33.75" x14ac:dyDescent="0.25">
      <c r="A476" s="43"/>
      <c r="B476" s="48"/>
      <c r="C476" s="49"/>
      <c r="D476" s="50"/>
      <c r="E476" s="5" t="s">
        <v>18</v>
      </c>
      <c r="F476" s="10">
        <f t="shared" si="24"/>
        <v>23360123.810000002</v>
      </c>
      <c r="G476" s="10">
        <f t="shared" si="24"/>
        <v>23360123.810000002</v>
      </c>
      <c r="H476" s="40"/>
      <c r="I476" s="40"/>
      <c r="J476" s="40"/>
      <c r="K476" s="40"/>
      <c r="L476" s="40"/>
      <c r="M476" s="1"/>
      <c r="N476" s="1"/>
      <c r="O476" s="1"/>
    </row>
    <row r="477" spans="1:15" ht="22.5" x14ac:dyDescent="0.25">
      <c r="A477" s="43"/>
      <c r="B477" s="48"/>
      <c r="C477" s="49"/>
      <c r="D477" s="50"/>
      <c r="E477" s="5" t="s">
        <v>19</v>
      </c>
      <c r="F477" s="10">
        <f t="shared" si="24"/>
        <v>31325690</v>
      </c>
      <c r="G477" s="10">
        <f t="shared" si="24"/>
        <v>31325690</v>
      </c>
      <c r="H477" s="40"/>
      <c r="I477" s="40"/>
      <c r="J477" s="40"/>
      <c r="K477" s="40"/>
      <c r="L477" s="40"/>
      <c r="M477" s="1"/>
      <c r="N477" s="1"/>
      <c r="O477" s="1"/>
    </row>
    <row r="478" spans="1:15" ht="19.899999999999999" customHeight="1" x14ac:dyDescent="0.25">
      <c r="A478" s="43"/>
      <c r="B478" s="48"/>
      <c r="C478" s="49"/>
      <c r="D478" s="50"/>
      <c r="E478" s="5" t="s">
        <v>124</v>
      </c>
      <c r="F478" s="10">
        <v>0</v>
      </c>
      <c r="G478" s="10">
        <v>0</v>
      </c>
      <c r="H478" s="40"/>
      <c r="I478" s="40"/>
      <c r="J478" s="40"/>
      <c r="K478" s="40"/>
      <c r="L478" s="40"/>
      <c r="M478" s="1"/>
      <c r="N478" s="1"/>
      <c r="O478" s="1"/>
    </row>
    <row r="479" spans="1:15" ht="12" customHeight="1" x14ac:dyDescent="0.25">
      <c r="A479" s="44"/>
      <c r="B479" s="51"/>
      <c r="C479" s="52"/>
      <c r="D479" s="53"/>
      <c r="E479" s="5" t="s">
        <v>121</v>
      </c>
      <c r="F479" s="10">
        <v>0</v>
      </c>
      <c r="G479" s="10">
        <v>0</v>
      </c>
      <c r="H479" s="41"/>
      <c r="I479" s="41"/>
      <c r="J479" s="41"/>
      <c r="K479" s="41"/>
      <c r="L479" s="41"/>
      <c r="M479" s="1"/>
      <c r="N479" s="1"/>
      <c r="O479" s="1"/>
    </row>
    <row r="480" spans="1:15" ht="12.75" customHeight="1" x14ac:dyDescent="0.25">
      <c r="A480" s="42" t="s">
        <v>29</v>
      </c>
      <c r="B480" s="54" t="s">
        <v>259</v>
      </c>
      <c r="C480" s="39">
        <v>505</v>
      </c>
      <c r="D480" s="82" t="s">
        <v>147</v>
      </c>
      <c r="E480" s="4" t="s">
        <v>17</v>
      </c>
      <c r="F480" s="10">
        <f>F481+F482+F483+F484</f>
        <v>54685813.810000002</v>
      </c>
      <c r="G480" s="10">
        <f>G481+G482+G483+G484</f>
        <v>54685813.810000002</v>
      </c>
      <c r="H480" s="39" t="s">
        <v>22</v>
      </c>
      <c r="I480" s="39" t="s">
        <v>22</v>
      </c>
      <c r="J480" s="39" t="s">
        <v>22</v>
      </c>
      <c r="K480" s="39" t="s">
        <v>22</v>
      </c>
      <c r="L480" s="39" t="s">
        <v>22</v>
      </c>
      <c r="M480" s="1"/>
      <c r="N480" s="1"/>
      <c r="O480" s="1"/>
    </row>
    <row r="481" spans="1:15" ht="33.75" x14ac:dyDescent="0.25">
      <c r="A481" s="43"/>
      <c r="B481" s="55"/>
      <c r="C481" s="40"/>
      <c r="D481" s="83"/>
      <c r="E481" s="5" t="s">
        <v>18</v>
      </c>
      <c r="F481" s="10">
        <f>F486+F491+F496+F501</f>
        <v>23360123.810000002</v>
      </c>
      <c r="G481" s="10">
        <f>G486+G491+G496+G501</f>
        <v>23360123.810000002</v>
      </c>
      <c r="H481" s="40"/>
      <c r="I481" s="40"/>
      <c r="J481" s="40"/>
      <c r="K481" s="40"/>
      <c r="L481" s="40"/>
      <c r="M481" s="1"/>
      <c r="N481" s="1"/>
      <c r="O481" s="1"/>
    </row>
    <row r="482" spans="1:15" ht="22.5" x14ac:dyDescent="0.25">
      <c r="A482" s="43"/>
      <c r="B482" s="55"/>
      <c r="C482" s="40"/>
      <c r="D482" s="83"/>
      <c r="E482" s="5" t="s">
        <v>19</v>
      </c>
      <c r="F482" s="10">
        <f>F487+F492+F497+F502</f>
        <v>31325690</v>
      </c>
      <c r="G482" s="10">
        <f>G487+G492+G497+G502</f>
        <v>31325690</v>
      </c>
      <c r="H482" s="40"/>
      <c r="I482" s="40"/>
      <c r="J482" s="40"/>
      <c r="K482" s="40"/>
      <c r="L482" s="40"/>
      <c r="M482" s="1"/>
      <c r="N482" s="1"/>
      <c r="O482" s="1"/>
    </row>
    <row r="483" spans="1:15" ht="21.6" customHeight="1" x14ac:dyDescent="0.25">
      <c r="A483" s="43"/>
      <c r="B483" s="55"/>
      <c r="C483" s="40"/>
      <c r="D483" s="83"/>
      <c r="E483" s="5" t="s">
        <v>124</v>
      </c>
      <c r="F483" s="10">
        <v>0</v>
      </c>
      <c r="G483" s="10">
        <v>0</v>
      </c>
      <c r="H483" s="40"/>
      <c r="I483" s="40"/>
      <c r="J483" s="40"/>
      <c r="K483" s="40"/>
      <c r="L483" s="40"/>
      <c r="M483" s="1"/>
      <c r="N483" s="1"/>
      <c r="O483" s="1"/>
    </row>
    <row r="484" spans="1:15" ht="12" customHeight="1" x14ac:dyDescent="0.25">
      <c r="A484" s="44"/>
      <c r="B484" s="56"/>
      <c r="C484" s="41"/>
      <c r="D484" s="84"/>
      <c r="E484" s="5" t="s">
        <v>121</v>
      </c>
      <c r="F484" s="10">
        <v>0</v>
      </c>
      <c r="G484" s="10">
        <v>0</v>
      </c>
      <c r="H484" s="41"/>
      <c r="I484" s="41"/>
      <c r="J484" s="41"/>
      <c r="K484" s="41"/>
      <c r="L484" s="41"/>
      <c r="M484" s="1"/>
      <c r="N484" s="1"/>
      <c r="O484" s="1"/>
    </row>
    <row r="485" spans="1:15" x14ac:dyDescent="0.25">
      <c r="A485" s="42" t="s">
        <v>30</v>
      </c>
      <c r="B485" s="54" t="s">
        <v>215</v>
      </c>
      <c r="C485" s="39">
        <v>505</v>
      </c>
      <c r="D485" s="42" t="s">
        <v>146</v>
      </c>
      <c r="E485" s="4" t="s">
        <v>17</v>
      </c>
      <c r="F485" s="10">
        <v>0</v>
      </c>
      <c r="G485" s="10">
        <v>0</v>
      </c>
      <c r="H485" s="81" t="s">
        <v>87</v>
      </c>
      <c r="I485" s="39" t="s">
        <v>39</v>
      </c>
      <c r="J485" s="39">
        <v>100</v>
      </c>
      <c r="K485" s="39">
        <v>100</v>
      </c>
      <c r="L485" s="39">
        <v>100</v>
      </c>
      <c r="M485" s="1"/>
      <c r="N485" s="1"/>
      <c r="O485" s="1"/>
    </row>
    <row r="486" spans="1:15" ht="14.25" customHeight="1" x14ac:dyDescent="0.25">
      <c r="A486" s="43"/>
      <c r="B486" s="55"/>
      <c r="C486" s="40"/>
      <c r="D486" s="43"/>
      <c r="E486" s="5" t="s">
        <v>18</v>
      </c>
      <c r="F486" s="10">
        <v>0</v>
      </c>
      <c r="G486" s="10">
        <v>0</v>
      </c>
      <c r="H486" s="40"/>
      <c r="I486" s="40"/>
      <c r="J486" s="40"/>
      <c r="K486" s="40"/>
      <c r="L486" s="40"/>
      <c r="M486" s="1"/>
      <c r="N486" s="1"/>
      <c r="O486" s="1"/>
    </row>
    <row r="487" spans="1:15" ht="22.5" x14ac:dyDescent="0.25">
      <c r="A487" s="43"/>
      <c r="B487" s="55"/>
      <c r="C487" s="40"/>
      <c r="D487" s="43"/>
      <c r="E487" s="5" t="s">
        <v>19</v>
      </c>
      <c r="F487" s="10">
        <v>0</v>
      </c>
      <c r="G487" s="10">
        <v>0</v>
      </c>
      <c r="H487" s="40"/>
      <c r="I487" s="40"/>
      <c r="J487" s="40"/>
      <c r="K487" s="40"/>
      <c r="L487" s="40"/>
      <c r="M487" s="1"/>
      <c r="N487" s="1"/>
      <c r="O487" s="1"/>
    </row>
    <row r="488" spans="1:15" ht="23.45" customHeight="1" x14ac:dyDescent="0.25">
      <c r="A488" s="43"/>
      <c r="B488" s="55"/>
      <c r="C488" s="40"/>
      <c r="D488" s="43"/>
      <c r="E488" s="5" t="s">
        <v>124</v>
      </c>
      <c r="F488" s="10">
        <v>0</v>
      </c>
      <c r="G488" s="10">
        <v>0</v>
      </c>
      <c r="H488" s="40"/>
      <c r="I488" s="40"/>
      <c r="J488" s="40"/>
      <c r="K488" s="40"/>
      <c r="L488" s="40"/>
      <c r="M488" s="1"/>
      <c r="N488" s="1"/>
      <c r="O488" s="1"/>
    </row>
    <row r="489" spans="1:15" x14ac:dyDescent="0.25">
      <c r="A489" s="44"/>
      <c r="B489" s="56"/>
      <c r="C489" s="41"/>
      <c r="D489" s="44"/>
      <c r="E489" s="5" t="s">
        <v>121</v>
      </c>
      <c r="F489" s="10">
        <v>0</v>
      </c>
      <c r="G489" s="10">
        <v>0</v>
      </c>
      <c r="H489" s="41"/>
      <c r="I489" s="41"/>
      <c r="J489" s="41"/>
      <c r="K489" s="41"/>
      <c r="L489" s="41"/>
      <c r="M489" s="1"/>
      <c r="N489" s="1"/>
      <c r="O489" s="1"/>
    </row>
    <row r="490" spans="1:15" ht="13.5" customHeight="1" x14ac:dyDescent="0.25">
      <c r="A490" s="42" t="s">
        <v>40</v>
      </c>
      <c r="B490" s="54" t="s">
        <v>216</v>
      </c>
      <c r="C490" s="39">
        <v>505</v>
      </c>
      <c r="D490" s="39">
        <v>270210010</v>
      </c>
      <c r="E490" s="4" t="s">
        <v>17</v>
      </c>
      <c r="F490" s="15">
        <f t="shared" ref="F490:G490" si="25">SUM(F491:F492)</f>
        <v>0</v>
      </c>
      <c r="G490" s="15">
        <f t="shared" si="25"/>
        <v>0</v>
      </c>
      <c r="H490" s="81" t="s">
        <v>88</v>
      </c>
      <c r="I490" s="39" t="s">
        <v>39</v>
      </c>
      <c r="J490" s="39">
        <v>15</v>
      </c>
      <c r="K490" s="39">
        <v>15</v>
      </c>
      <c r="L490" s="39">
        <v>15</v>
      </c>
      <c r="M490" s="1"/>
      <c r="N490" s="1"/>
      <c r="O490" s="1"/>
    </row>
    <row r="491" spans="1:15" ht="13.5" customHeight="1" x14ac:dyDescent="0.25">
      <c r="A491" s="43"/>
      <c r="B491" s="55"/>
      <c r="C491" s="40"/>
      <c r="D491" s="40"/>
      <c r="E491" s="5" t="s">
        <v>18</v>
      </c>
      <c r="F491" s="15">
        <v>0</v>
      </c>
      <c r="G491" s="15">
        <v>0</v>
      </c>
      <c r="H491" s="40"/>
      <c r="I491" s="40"/>
      <c r="J491" s="40"/>
      <c r="K491" s="40"/>
      <c r="L491" s="40"/>
      <c r="M491" s="1"/>
      <c r="N491" s="1"/>
      <c r="O491" s="1"/>
    </row>
    <row r="492" spans="1:15" ht="22.5" x14ac:dyDescent="0.25">
      <c r="A492" s="43"/>
      <c r="B492" s="55"/>
      <c r="C492" s="40"/>
      <c r="D492" s="40"/>
      <c r="E492" s="5" t="s">
        <v>19</v>
      </c>
      <c r="F492" s="15">
        <v>0</v>
      </c>
      <c r="G492" s="10">
        <v>0</v>
      </c>
      <c r="H492" s="40"/>
      <c r="I492" s="40"/>
      <c r="J492" s="40"/>
      <c r="K492" s="40"/>
      <c r="L492" s="40"/>
      <c r="M492" s="1"/>
      <c r="N492" s="1"/>
      <c r="O492" s="1"/>
    </row>
    <row r="493" spans="1:15" ht="21.6" customHeight="1" x14ac:dyDescent="0.25">
      <c r="A493" s="43"/>
      <c r="B493" s="55"/>
      <c r="C493" s="40"/>
      <c r="D493" s="40"/>
      <c r="E493" s="5" t="s">
        <v>124</v>
      </c>
      <c r="F493" s="10">
        <v>0</v>
      </c>
      <c r="G493" s="10">
        <v>0</v>
      </c>
      <c r="H493" s="40"/>
      <c r="I493" s="40"/>
      <c r="J493" s="40"/>
      <c r="K493" s="40"/>
      <c r="L493" s="40"/>
      <c r="M493" s="1"/>
      <c r="N493" s="1"/>
      <c r="O493" s="1"/>
    </row>
    <row r="494" spans="1:15" x14ac:dyDescent="0.25">
      <c r="A494" s="44"/>
      <c r="B494" s="56"/>
      <c r="C494" s="41"/>
      <c r="D494" s="41"/>
      <c r="E494" s="5" t="s">
        <v>121</v>
      </c>
      <c r="F494" s="10">
        <v>0</v>
      </c>
      <c r="G494" s="10">
        <v>0</v>
      </c>
      <c r="H494" s="41"/>
      <c r="I494" s="41"/>
      <c r="J494" s="41"/>
      <c r="K494" s="41"/>
      <c r="L494" s="41"/>
      <c r="M494" s="1"/>
      <c r="N494" s="1"/>
      <c r="O494" s="1"/>
    </row>
    <row r="495" spans="1:15" x14ac:dyDescent="0.25">
      <c r="A495" s="42" t="s">
        <v>31</v>
      </c>
      <c r="B495" s="54" t="s">
        <v>102</v>
      </c>
      <c r="C495" s="39">
        <v>505</v>
      </c>
      <c r="D495" s="285" t="s">
        <v>233</v>
      </c>
      <c r="E495" s="4" t="s">
        <v>17</v>
      </c>
      <c r="F495" s="15">
        <v>44422391.219999999</v>
      </c>
      <c r="G495" s="15">
        <v>44422391.219999999</v>
      </c>
      <c r="H495" s="81" t="s">
        <v>89</v>
      </c>
      <c r="I495" s="39" t="s">
        <v>39</v>
      </c>
      <c r="J495" s="39">
        <v>0</v>
      </c>
      <c r="K495" s="39">
        <v>0.1</v>
      </c>
      <c r="L495" s="39">
        <v>0</v>
      </c>
      <c r="M495" s="1"/>
      <c r="N495" s="1"/>
      <c r="O495" s="1"/>
    </row>
    <row r="496" spans="1:15" ht="33.75" x14ac:dyDescent="0.25">
      <c r="A496" s="43"/>
      <c r="B496" s="55"/>
      <c r="C496" s="40"/>
      <c r="D496" s="96"/>
      <c r="E496" s="5" t="s">
        <v>18</v>
      </c>
      <c r="F496" s="15">
        <v>13096701.220000001</v>
      </c>
      <c r="G496" s="15">
        <v>13096701.220000001</v>
      </c>
      <c r="H496" s="87"/>
      <c r="I496" s="87"/>
      <c r="J496" s="87"/>
      <c r="K496" s="87"/>
      <c r="L496" s="87"/>
      <c r="M496" s="1"/>
      <c r="N496" s="1"/>
      <c r="O496" s="1"/>
    </row>
    <row r="497" spans="1:15" ht="22.5" x14ac:dyDescent="0.25">
      <c r="A497" s="43"/>
      <c r="B497" s="55"/>
      <c r="C497" s="40"/>
      <c r="D497" s="96"/>
      <c r="E497" s="5" t="s">
        <v>19</v>
      </c>
      <c r="F497" s="15">
        <v>31325690</v>
      </c>
      <c r="G497" s="15">
        <v>31325690</v>
      </c>
      <c r="H497" s="87"/>
      <c r="I497" s="87"/>
      <c r="J497" s="87"/>
      <c r="K497" s="87"/>
      <c r="L497" s="87"/>
      <c r="M497" s="1"/>
      <c r="N497" s="1"/>
      <c r="O497" s="1"/>
    </row>
    <row r="498" spans="1:15" ht="24" customHeight="1" x14ac:dyDescent="0.25">
      <c r="A498" s="43"/>
      <c r="B498" s="55"/>
      <c r="C498" s="40"/>
      <c r="D498" s="96"/>
      <c r="E498" s="5" t="s">
        <v>124</v>
      </c>
      <c r="F498" s="10">
        <v>0</v>
      </c>
      <c r="G498" s="10">
        <v>0</v>
      </c>
      <c r="H498" s="87"/>
      <c r="I498" s="87"/>
      <c r="J498" s="87"/>
      <c r="K498" s="87"/>
      <c r="L498" s="87"/>
      <c r="M498" s="1"/>
      <c r="N498" s="1"/>
      <c r="O498" s="1"/>
    </row>
    <row r="499" spans="1:15" x14ac:dyDescent="0.25">
      <c r="A499" s="44"/>
      <c r="B499" s="56"/>
      <c r="C499" s="41"/>
      <c r="D499" s="97"/>
      <c r="E499" s="5" t="s">
        <v>121</v>
      </c>
      <c r="F499" s="10">
        <v>0</v>
      </c>
      <c r="G499" s="10">
        <v>0</v>
      </c>
      <c r="H499" s="87"/>
      <c r="I499" s="87"/>
      <c r="J499" s="87"/>
      <c r="K499" s="87"/>
      <c r="L499" s="87"/>
      <c r="M499" s="1"/>
      <c r="N499" s="1"/>
      <c r="O499" s="1"/>
    </row>
    <row r="500" spans="1:15" x14ac:dyDescent="0.25">
      <c r="A500" s="42" t="s">
        <v>32</v>
      </c>
      <c r="B500" s="54" t="s">
        <v>251</v>
      </c>
      <c r="C500" s="39" t="s">
        <v>22</v>
      </c>
      <c r="D500" s="81" t="s">
        <v>140</v>
      </c>
      <c r="E500" s="4" t="s">
        <v>17</v>
      </c>
      <c r="F500" s="15">
        <v>10263422.59</v>
      </c>
      <c r="G500" s="15">
        <v>10263422.59</v>
      </c>
      <c r="H500" s="81" t="s">
        <v>252</v>
      </c>
      <c r="I500" s="39" t="s">
        <v>39</v>
      </c>
      <c r="J500" s="39">
        <v>99.9</v>
      </c>
      <c r="K500" s="39">
        <v>100</v>
      </c>
      <c r="L500" s="39">
        <v>99.9</v>
      </c>
      <c r="M500" s="1"/>
      <c r="N500" s="1"/>
      <c r="O500" s="1"/>
    </row>
    <row r="501" spans="1:15" ht="33.75" x14ac:dyDescent="0.25">
      <c r="A501" s="43"/>
      <c r="B501" s="55"/>
      <c r="C501" s="40"/>
      <c r="D501" s="96"/>
      <c r="E501" s="5" t="s">
        <v>18</v>
      </c>
      <c r="F501" s="15">
        <v>10263422.59</v>
      </c>
      <c r="G501" s="15">
        <v>10263422.59</v>
      </c>
      <c r="H501" s="87"/>
      <c r="I501" s="87"/>
      <c r="J501" s="87"/>
      <c r="K501" s="87"/>
      <c r="L501" s="87"/>
      <c r="M501" s="1"/>
      <c r="N501" s="1"/>
      <c r="O501" s="1"/>
    </row>
    <row r="502" spans="1:15" ht="22.5" x14ac:dyDescent="0.25">
      <c r="A502" s="43"/>
      <c r="B502" s="55"/>
      <c r="C502" s="40"/>
      <c r="D502" s="96"/>
      <c r="E502" s="5" t="s">
        <v>219</v>
      </c>
      <c r="F502" s="10">
        <v>0</v>
      </c>
      <c r="G502" s="10">
        <v>0</v>
      </c>
      <c r="H502" s="87"/>
      <c r="I502" s="87"/>
      <c r="J502" s="87"/>
      <c r="K502" s="87"/>
      <c r="L502" s="87"/>
      <c r="M502" s="1"/>
      <c r="N502" s="1"/>
      <c r="O502" s="1"/>
    </row>
    <row r="503" spans="1:15" ht="21.6" customHeight="1" x14ac:dyDescent="0.25">
      <c r="A503" s="43"/>
      <c r="B503" s="55"/>
      <c r="C503" s="40"/>
      <c r="D503" s="96"/>
      <c r="E503" s="5" t="s">
        <v>124</v>
      </c>
      <c r="F503" s="10">
        <v>0</v>
      </c>
      <c r="G503" s="10">
        <v>0</v>
      </c>
      <c r="H503" s="87"/>
      <c r="I503" s="87"/>
      <c r="J503" s="87"/>
      <c r="K503" s="87"/>
      <c r="L503" s="87"/>
      <c r="M503" s="1"/>
      <c r="N503" s="1"/>
      <c r="O503" s="1"/>
    </row>
    <row r="504" spans="1:15" ht="12.6" customHeight="1" x14ac:dyDescent="0.25">
      <c r="A504" s="44"/>
      <c r="B504" s="56"/>
      <c r="C504" s="41"/>
      <c r="D504" s="97"/>
      <c r="E504" s="5" t="s">
        <v>121</v>
      </c>
      <c r="F504" s="10">
        <v>0</v>
      </c>
      <c r="G504" s="10">
        <v>0</v>
      </c>
      <c r="H504" s="87"/>
      <c r="I504" s="87"/>
      <c r="J504" s="87"/>
      <c r="K504" s="87"/>
      <c r="L504" s="87"/>
      <c r="M504" s="1"/>
      <c r="N504" s="1"/>
      <c r="O504" s="1"/>
    </row>
    <row r="505" spans="1:15" ht="15.75" customHeight="1" x14ac:dyDescent="0.25">
      <c r="A505" s="74" t="s">
        <v>123</v>
      </c>
      <c r="B505" s="75"/>
      <c r="C505" s="71" t="s">
        <v>22</v>
      </c>
      <c r="D505" s="71" t="s">
        <v>22</v>
      </c>
      <c r="E505" s="18" t="s">
        <v>17</v>
      </c>
      <c r="F505" s="11">
        <f t="shared" ref="F505:G507" si="26">F475+F380</f>
        <v>122428505.76000001</v>
      </c>
      <c r="G505" s="11">
        <f t="shared" si="26"/>
        <v>122428433.44</v>
      </c>
      <c r="H505" s="71" t="s">
        <v>22</v>
      </c>
      <c r="I505" s="71" t="s">
        <v>22</v>
      </c>
      <c r="J505" s="71" t="s">
        <v>22</v>
      </c>
      <c r="K505" s="71" t="s">
        <v>22</v>
      </c>
      <c r="L505" s="71" t="s">
        <v>22</v>
      </c>
      <c r="M505" s="1"/>
      <c r="N505" s="1"/>
      <c r="O505" s="1"/>
    </row>
    <row r="506" spans="1:15" ht="14.25" customHeight="1" x14ac:dyDescent="0.25">
      <c r="A506" s="76"/>
      <c r="B506" s="77"/>
      <c r="C506" s="72"/>
      <c r="D506" s="72"/>
      <c r="E506" s="19" t="s">
        <v>18</v>
      </c>
      <c r="F506" s="11">
        <f t="shared" si="26"/>
        <v>88911203.25</v>
      </c>
      <c r="G506" s="11">
        <f t="shared" si="26"/>
        <v>88911203.25</v>
      </c>
      <c r="H506" s="72"/>
      <c r="I506" s="72"/>
      <c r="J506" s="72"/>
      <c r="K506" s="72"/>
      <c r="L506" s="72"/>
      <c r="M506" s="1"/>
      <c r="N506" s="1"/>
      <c r="O506" s="1"/>
    </row>
    <row r="507" spans="1:15" ht="21" x14ac:dyDescent="0.25">
      <c r="A507" s="76"/>
      <c r="B507" s="77"/>
      <c r="C507" s="72"/>
      <c r="D507" s="72"/>
      <c r="E507" s="19" t="s">
        <v>19</v>
      </c>
      <c r="F507" s="11">
        <f t="shared" si="26"/>
        <v>33397636.100000001</v>
      </c>
      <c r="G507" s="11">
        <f t="shared" si="26"/>
        <v>33397563.780000001</v>
      </c>
      <c r="H507" s="72"/>
      <c r="I507" s="72"/>
      <c r="J507" s="72"/>
      <c r="K507" s="72"/>
      <c r="L507" s="72"/>
      <c r="M507" s="1"/>
      <c r="N507" s="1"/>
      <c r="O507" s="1"/>
    </row>
    <row r="508" spans="1:15" ht="23.25" customHeight="1" x14ac:dyDescent="0.25">
      <c r="A508" s="76"/>
      <c r="B508" s="77"/>
      <c r="C508" s="72"/>
      <c r="D508" s="72"/>
      <c r="E508" s="19" t="s">
        <v>124</v>
      </c>
      <c r="F508" s="11">
        <f>F383</f>
        <v>119666.41</v>
      </c>
      <c r="G508" s="11">
        <f>G383</f>
        <v>119666.41</v>
      </c>
      <c r="H508" s="72"/>
      <c r="I508" s="72"/>
      <c r="J508" s="72"/>
      <c r="K508" s="72"/>
      <c r="L508" s="72"/>
      <c r="M508" s="1"/>
      <c r="N508" s="1"/>
      <c r="O508" s="1"/>
    </row>
    <row r="509" spans="1:15" ht="15.75" customHeight="1" x14ac:dyDescent="0.25">
      <c r="A509" s="78"/>
      <c r="B509" s="79"/>
      <c r="C509" s="73"/>
      <c r="D509" s="73"/>
      <c r="E509" s="19" t="s">
        <v>121</v>
      </c>
      <c r="F509" s="11">
        <v>0</v>
      </c>
      <c r="G509" s="11">
        <v>0</v>
      </c>
      <c r="H509" s="73"/>
      <c r="I509" s="73"/>
      <c r="J509" s="73"/>
      <c r="K509" s="73"/>
      <c r="L509" s="73"/>
      <c r="M509" s="1"/>
      <c r="N509" s="1"/>
      <c r="O509" s="1"/>
    </row>
    <row r="510" spans="1:15" ht="15.75" customHeight="1" x14ac:dyDescent="0.25">
      <c r="A510" s="143" t="s">
        <v>264</v>
      </c>
      <c r="B510" s="144"/>
      <c r="C510" s="144"/>
      <c r="D510" s="144"/>
      <c r="E510" s="144"/>
      <c r="F510" s="144"/>
      <c r="G510" s="144"/>
      <c r="H510" s="144"/>
      <c r="I510" s="144"/>
      <c r="J510" s="144"/>
      <c r="K510" s="144"/>
      <c r="L510" s="145"/>
      <c r="M510" s="1"/>
      <c r="N510" s="1"/>
      <c r="O510" s="1"/>
    </row>
    <row r="511" spans="1:15" ht="17.25" customHeight="1" x14ac:dyDescent="0.25">
      <c r="A511" s="146" t="s">
        <v>90</v>
      </c>
      <c r="B511" s="147"/>
      <c r="C511" s="147"/>
      <c r="D511" s="147"/>
      <c r="E511" s="147"/>
      <c r="F511" s="147"/>
      <c r="G511" s="147"/>
      <c r="H511" s="147"/>
      <c r="I511" s="147"/>
      <c r="J511" s="147"/>
      <c r="K511" s="147"/>
      <c r="L511" s="148"/>
      <c r="M511" s="1"/>
      <c r="N511" s="1"/>
      <c r="O511" s="1"/>
    </row>
    <row r="512" spans="1:15" ht="15.75" customHeight="1" x14ac:dyDescent="0.25">
      <c r="A512" s="39">
        <v>1</v>
      </c>
      <c r="B512" s="116" t="s">
        <v>141</v>
      </c>
      <c r="C512" s="117"/>
      <c r="D512" s="118"/>
      <c r="E512" s="4" t="s">
        <v>17</v>
      </c>
      <c r="F512" s="12">
        <f t="shared" ref="F512:G512" si="27">F517</f>
        <v>5303412.91</v>
      </c>
      <c r="G512" s="12">
        <f t="shared" si="27"/>
        <v>5292828.9000000004</v>
      </c>
      <c r="H512" s="39" t="s">
        <v>22</v>
      </c>
      <c r="I512" s="39" t="s">
        <v>22</v>
      </c>
      <c r="J512" s="39" t="s">
        <v>22</v>
      </c>
      <c r="K512" s="39" t="s">
        <v>22</v>
      </c>
      <c r="L512" s="39" t="s">
        <v>22</v>
      </c>
      <c r="M512" s="1"/>
      <c r="N512" s="1"/>
      <c r="O512" s="1"/>
    </row>
    <row r="513" spans="1:15" ht="25.5" customHeight="1" x14ac:dyDescent="0.25">
      <c r="A513" s="40"/>
      <c r="B513" s="119"/>
      <c r="C513" s="120"/>
      <c r="D513" s="121"/>
      <c r="E513" s="5" t="s">
        <v>18</v>
      </c>
      <c r="F513" s="12">
        <f t="shared" ref="F513:G513" si="28">F518</f>
        <v>265170.65000000002</v>
      </c>
      <c r="G513" s="12">
        <f t="shared" si="28"/>
        <v>264641.44</v>
      </c>
      <c r="H513" s="40"/>
      <c r="I513" s="40"/>
      <c r="J513" s="40"/>
      <c r="K513" s="40"/>
      <c r="L513" s="40"/>
      <c r="M513" s="1"/>
      <c r="N513" s="1"/>
      <c r="O513" s="1"/>
    </row>
    <row r="514" spans="1:15" ht="21" customHeight="1" x14ac:dyDescent="0.25">
      <c r="A514" s="40"/>
      <c r="B514" s="119"/>
      <c r="C514" s="120"/>
      <c r="D514" s="121"/>
      <c r="E514" s="5" t="s">
        <v>19</v>
      </c>
      <c r="F514" s="21">
        <f t="shared" ref="F514:G514" si="29">F519</f>
        <v>5038242.26</v>
      </c>
      <c r="G514" s="21">
        <f t="shared" si="29"/>
        <v>5028187.46</v>
      </c>
      <c r="H514" s="40"/>
      <c r="I514" s="40"/>
      <c r="J514" s="40"/>
      <c r="K514" s="40"/>
      <c r="L514" s="40"/>
      <c r="M514" s="1"/>
      <c r="N514" s="1"/>
      <c r="O514" s="1"/>
    </row>
    <row r="515" spans="1:15" ht="22.5" customHeight="1" x14ac:dyDescent="0.25">
      <c r="A515" s="40"/>
      <c r="B515" s="119"/>
      <c r="C515" s="120"/>
      <c r="D515" s="121"/>
      <c r="E515" s="5" t="s">
        <v>124</v>
      </c>
      <c r="F515" s="12">
        <v>0</v>
      </c>
      <c r="G515" s="12">
        <v>0</v>
      </c>
      <c r="H515" s="40"/>
      <c r="I515" s="40"/>
      <c r="J515" s="40"/>
      <c r="K515" s="40"/>
      <c r="L515" s="40"/>
      <c r="M515" s="1"/>
      <c r="N515" s="1"/>
      <c r="O515" s="1"/>
    </row>
    <row r="516" spans="1:15" ht="15.75" customHeight="1" x14ac:dyDescent="0.25">
      <c r="A516" s="41"/>
      <c r="B516" s="122"/>
      <c r="C516" s="123"/>
      <c r="D516" s="124"/>
      <c r="E516" s="5" t="s">
        <v>121</v>
      </c>
      <c r="F516" s="12">
        <v>0</v>
      </c>
      <c r="G516" s="12">
        <v>0</v>
      </c>
      <c r="H516" s="41"/>
      <c r="I516" s="41"/>
      <c r="J516" s="41"/>
      <c r="K516" s="41"/>
      <c r="L516" s="41"/>
      <c r="M516" s="1"/>
      <c r="N516" s="1"/>
      <c r="O516" s="1"/>
    </row>
    <row r="517" spans="1:15" ht="15.75" customHeight="1" x14ac:dyDescent="0.25">
      <c r="A517" s="42" t="s">
        <v>21</v>
      </c>
      <c r="B517" s="189" t="s">
        <v>144</v>
      </c>
      <c r="C517" s="42" t="s">
        <v>81</v>
      </c>
      <c r="D517" s="42" t="s">
        <v>22</v>
      </c>
      <c r="E517" s="4" t="s">
        <v>17</v>
      </c>
      <c r="F517" s="12">
        <f>SUM(F518:F519)</f>
        <v>5303412.91</v>
      </c>
      <c r="G517" s="12">
        <f>SUM(G518:G519)</f>
        <v>5292828.9000000004</v>
      </c>
      <c r="H517" s="39" t="s">
        <v>22</v>
      </c>
      <c r="I517" s="39" t="s">
        <v>22</v>
      </c>
      <c r="J517" s="39" t="s">
        <v>22</v>
      </c>
      <c r="K517" s="39" t="s">
        <v>22</v>
      </c>
      <c r="L517" s="39" t="s">
        <v>22</v>
      </c>
      <c r="M517" s="1"/>
      <c r="N517" s="1"/>
      <c r="O517" s="1"/>
    </row>
    <row r="518" spans="1:15" ht="24.75" customHeight="1" x14ac:dyDescent="0.25">
      <c r="A518" s="43"/>
      <c r="B518" s="190"/>
      <c r="C518" s="43"/>
      <c r="D518" s="43"/>
      <c r="E518" s="5" t="s">
        <v>18</v>
      </c>
      <c r="F518" s="12">
        <f>F528+F523</f>
        <v>265170.65000000002</v>
      </c>
      <c r="G518" s="12">
        <f>G528+G523</f>
        <v>264641.44</v>
      </c>
      <c r="H518" s="40"/>
      <c r="I518" s="40"/>
      <c r="J518" s="40"/>
      <c r="K518" s="40"/>
      <c r="L518" s="40"/>
      <c r="M518" s="1"/>
      <c r="N518" s="1"/>
      <c r="O518" s="1"/>
    </row>
    <row r="519" spans="1:15" ht="22.5" customHeight="1" x14ac:dyDescent="0.25">
      <c r="A519" s="43"/>
      <c r="B519" s="190"/>
      <c r="C519" s="43"/>
      <c r="D519" s="43"/>
      <c r="E519" s="5" t="s">
        <v>19</v>
      </c>
      <c r="F519" s="21">
        <f t="shared" ref="F519:G519" si="30">F529</f>
        <v>5038242.26</v>
      </c>
      <c r="G519" s="21">
        <f t="shared" si="30"/>
        <v>5028187.46</v>
      </c>
      <c r="H519" s="40"/>
      <c r="I519" s="40"/>
      <c r="J519" s="40"/>
      <c r="K519" s="40"/>
      <c r="L519" s="40"/>
      <c r="M519" s="1"/>
      <c r="N519" s="1"/>
      <c r="O519" s="1"/>
    </row>
    <row r="520" spans="1:15" ht="21" customHeight="1" x14ac:dyDescent="0.25">
      <c r="A520" s="43"/>
      <c r="B520" s="190"/>
      <c r="C520" s="43"/>
      <c r="D520" s="43"/>
      <c r="E520" s="5" t="s">
        <v>124</v>
      </c>
      <c r="F520" s="12">
        <v>0</v>
      </c>
      <c r="G520" s="12">
        <v>0</v>
      </c>
      <c r="H520" s="40"/>
      <c r="I520" s="40"/>
      <c r="J520" s="40"/>
      <c r="K520" s="40"/>
      <c r="L520" s="40"/>
      <c r="M520" s="1"/>
      <c r="N520" s="1"/>
      <c r="O520" s="1"/>
    </row>
    <row r="521" spans="1:15" ht="15.75" customHeight="1" x14ac:dyDescent="0.25">
      <c r="A521" s="44"/>
      <c r="B521" s="191"/>
      <c r="C521" s="44"/>
      <c r="D521" s="44"/>
      <c r="E521" s="5" t="s">
        <v>121</v>
      </c>
      <c r="F521" s="12">
        <v>0</v>
      </c>
      <c r="G521" s="12">
        <v>0</v>
      </c>
      <c r="H521" s="41"/>
      <c r="I521" s="41"/>
      <c r="J521" s="41"/>
      <c r="K521" s="41"/>
      <c r="L521" s="41"/>
      <c r="M521" s="1"/>
      <c r="N521" s="1"/>
      <c r="O521" s="1"/>
    </row>
    <row r="522" spans="1:15" ht="15.75" customHeight="1" x14ac:dyDescent="0.25">
      <c r="A522" s="42" t="s">
        <v>23</v>
      </c>
      <c r="B522" s="287" t="s">
        <v>142</v>
      </c>
      <c r="C522" s="42" t="s">
        <v>81</v>
      </c>
      <c r="D522" s="82" t="s">
        <v>232</v>
      </c>
      <c r="E522" s="4" t="s">
        <v>17</v>
      </c>
      <c r="F522" s="12">
        <f>F523</f>
        <v>0</v>
      </c>
      <c r="G522" s="12">
        <f>G523</f>
        <v>0</v>
      </c>
      <c r="H522" s="152" t="s">
        <v>105</v>
      </c>
      <c r="I522" s="155" t="s">
        <v>39</v>
      </c>
      <c r="J522" s="39">
        <v>131.80000000000001</v>
      </c>
      <c r="K522" s="39">
        <v>100</v>
      </c>
      <c r="L522" s="39">
        <v>131.80000000000001</v>
      </c>
      <c r="M522" s="1"/>
      <c r="N522" s="1"/>
      <c r="O522" s="1"/>
    </row>
    <row r="523" spans="1:15" ht="15.75" customHeight="1" x14ac:dyDescent="0.25">
      <c r="A523" s="43"/>
      <c r="B523" s="288"/>
      <c r="C523" s="43"/>
      <c r="D523" s="83"/>
      <c r="E523" s="5" t="s">
        <v>18</v>
      </c>
      <c r="F523" s="24">
        <v>0</v>
      </c>
      <c r="G523" s="24">
        <v>0</v>
      </c>
      <c r="H523" s="153"/>
      <c r="I523" s="156"/>
      <c r="J523" s="40"/>
      <c r="K523" s="40"/>
      <c r="L523" s="40"/>
      <c r="M523" s="1"/>
      <c r="N523" s="1"/>
      <c r="O523" s="1"/>
    </row>
    <row r="524" spans="1:15" ht="14.25" customHeight="1" x14ac:dyDescent="0.25">
      <c r="A524" s="43"/>
      <c r="B524" s="288"/>
      <c r="C524" s="43"/>
      <c r="D524" s="83"/>
      <c r="E524" s="5" t="s">
        <v>19</v>
      </c>
      <c r="F524" s="12">
        <v>0</v>
      </c>
      <c r="G524" s="12">
        <v>0</v>
      </c>
      <c r="H524" s="153"/>
      <c r="I524" s="156"/>
      <c r="J524" s="40"/>
      <c r="K524" s="40"/>
      <c r="L524" s="40"/>
      <c r="M524" s="1"/>
      <c r="N524" s="1"/>
      <c r="O524" s="1"/>
    </row>
    <row r="525" spans="1:15" ht="12.75" customHeight="1" x14ac:dyDescent="0.25">
      <c r="A525" s="43"/>
      <c r="B525" s="288"/>
      <c r="C525" s="43"/>
      <c r="D525" s="83"/>
      <c r="E525" s="5" t="s">
        <v>124</v>
      </c>
      <c r="F525" s="12">
        <v>0</v>
      </c>
      <c r="G525" s="12">
        <v>0</v>
      </c>
      <c r="H525" s="153"/>
      <c r="I525" s="156"/>
      <c r="J525" s="40"/>
      <c r="K525" s="40"/>
      <c r="L525" s="40"/>
      <c r="M525" s="1"/>
      <c r="N525" s="1"/>
      <c r="O525" s="1"/>
    </row>
    <row r="526" spans="1:15" ht="15.75" customHeight="1" x14ac:dyDescent="0.25">
      <c r="A526" s="44"/>
      <c r="B526" s="289"/>
      <c r="C526" s="44"/>
      <c r="D526" s="84"/>
      <c r="E526" s="13" t="s">
        <v>121</v>
      </c>
      <c r="F526" s="12">
        <v>0</v>
      </c>
      <c r="G526" s="12">
        <v>0</v>
      </c>
      <c r="H526" s="154"/>
      <c r="I526" s="157"/>
      <c r="J526" s="41"/>
      <c r="K526" s="41"/>
      <c r="L526" s="41"/>
      <c r="M526" s="1"/>
      <c r="N526" s="1"/>
      <c r="O526" s="1"/>
    </row>
    <row r="527" spans="1:15" ht="15.75" customHeight="1" x14ac:dyDescent="0.25">
      <c r="A527" s="42" t="s">
        <v>24</v>
      </c>
      <c r="B527" s="149" t="s">
        <v>155</v>
      </c>
      <c r="C527" s="42" t="s">
        <v>81</v>
      </c>
      <c r="D527" s="82" t="s">
        <v>120</v>
      </c>
      <c r="E527" s="4" t="s">
        <v>17</v>
      </c>
      <c r="F527" s="12">
        <f>SUM(F528:F529)</f>
        <v>5303412.91</v>
      </c>
      <c r="G527" s="12">
        <f>SUM(G528:G529)</f>
        <v>5292828.9000000004</v>
      </c>
      <c r="H527" s="152" t="s">
        <v>105</v>
      </c>
      <c r="I527" s="155" t="s">
        <v>39</v>
      </c>
      <c r="J527" s="39">
        <v>131.80000000000001</v>
      </c>
      <c r="K527" s="39">
        <v>100</v>
      </c>
      <c r="L527" s="39">
        <v>131.80000000000001</v>
      </c>
      <c r="M527" s="1"/>
      <c r="N527" s="1"/>
      <c r="O527" s="1"/>
    </row>
    <row r="528" spans="1:15" ht="26.25" customHeight="1" x14ac:dyDescent="0.25">
      <c r="A528" s="43"/>
      <c r="B528" s="150"/>
      <c r="C528" s="43"/>
      <c r="D528" s="83"/>
      <c r="E528" s="5" t="s">
        <v>18</v>
      </c>
      <c r="F528" s="24">
        <v>265170.65000000002</v>
      </c>
      <c r="G528" s="24">
        <v>264641.44</v>
      </c>
      <c r="H528" s="153"/>
      <c r="I528" s="156"/>
      <c r="J528" s="40"/>
      <c r="K528" s="40"/>
      <c r="L528" s="40"/>
      <c r="M528" s="1"/>
      <c r="N528" s="1"/>
      <c r="O528" s="1"/>
    </row>
    <row r="529" spans="1:15" ht="23.25" customHeight="1" x14ac:dyDescent="0.25">
      <c r="A529" s="43"/>
      <c r="B529" s="150"/>
      <c r="C529" s="43"/>
      <c r="D529" s="83"/>
      <c r="E529" s="5" t="s">
        <v>19</v>
      </c>
      <c r="F529" s="24">
        <v>5038242.26</v>
      </c>
      <c r="G529" s="24">
        <v>5028187.46</v>
      </c>
      <c r="H529" s="153"/>
      <c r="I529" s="156"/>
      <c r="J529" s="40"/>
      <c r="K529" s="40"/>
      <c r="L529" s="40"/>
      <c r="M529" s="1"/>
      <c r="N529" s="1"/>
      <c r="O529" s="1"/>
    </row>
    <row r="530" spans="1:15" ht="12.75" customHeight="1" x14ac:dyDescent="0.25">
      <c r="A530" s="43"/>
      <c r="B530" s="150"/>
      <c r="C530" s="43"/>
      <c r="D530" s="83"/>
      <c r="E530" s="5" t="s">
        <v>124</v>
      </c>
      <c r="F530" s="22">
        <v>0</v>
      </c>
      <c r="G530" s="22">
        <v>0</v>
      </c>
      <c r="H530" s="153"/>
      <c r="I530" s="156"/>
      <c r="J530" s="40"/>
      <c r="K530" s="40"/>
      <c r="L530" s="40"/>
      <c r="M530" s="1"/>
      <c r="N530" s="1"/>
      <c r="O530" s="1"/>
    </row>
    <row r="531" spans="1:15" ht="15.75" customHeight="1" x14ac:dyDescent="0.25">
      <c r="A531" s="44"/>
      <c r="B531" s="151"/>
      <c r="C531" s="44"/>
      <c r="D531" s="84"/>
      <c r="E531" s="5" t="s">
        <v>218</v>
      </c>
      <c r="F531" s="22">
        <v>0</v>
      </c>
      <c r="G531" s="22">
        <v>0</v>
      </c>
      <c r="H531" s="154"/>
      <c r="I531" s="157"/>
      <c r="J531" s="41"/>
      <c r="K531" s="41"/>
      <c r="L531" s="41"/>
      <c r="M531" s="1"/>
      <c r="N531" s="1"/>
      <c r="O531" s="1"/>
    </row>
    <row r="532" spans="1:15" ht="15.75" customHeight="1" x14ac:dyDescent="0.25">
      <c r="A532" s="247" t="s">
        <v>217</v>
      </c>
      <c r="B532" s="249"/>
      <c r="C532" s="39" t="s">
        <v>22</v>
      </c>
      <c r="D532" s="39" t="s">
        <v>22</v>
      </c>
      <c r="E532" s="4" t="s">
        <v>17</v>
      </c>
      <c r="F532" s="33">
        <f>F533+F534+F535+F536</f>
        <v>5303412.91</v>
      </c>
      <c r="G532" s="33">
        <f>G533+G534+G535+G536</f>
        <v>5292828.9000000004</v>
      </c>
      <c r="H532" s="39" t="s">
        <v>22</v>
      </c>
      <c r="I532" s="39" t="s">
        <v>22</v>
      </c>
      <c r="J532" s="39" t="s">
        <v>22</v>
      </c>
      <c r="K532" s="39" t="s">
        <v>22</v>
      </c>
      <c r="L532" s="39" t="s">
        <v>22</v>
      </c>
      <c r="M532" s="1"/>
      <c r="N532" s="1"/>
      <c r="O532" s="1"/>
    </row>
    <row r="533" spans="1:15" ht="24" customHeight="1" x14ac:dyDescent="0.25">
      <c r="A533" s="250"/>
      <c r="B533" s="252"/>
      <c r="C533" s="40"/>
      <c r="D533" s="40"/>
      <c r="E533" s="5" t="s">
        <v>18</v>
      </c>
      <c r="F533" s="33">
        <f>F513</f>
        <v>265170.65000000002</v>
      </c>
      <c r="G533" s="33">
        <f>G513</f>
        <v>264641.44</v>
      </c>
      <c r="H533" s="40"/>
      <c r="I533" s="40"/>
      <c r="J533" s="40"/>
      <c r="K533" s="40"/>
      <c r="L533" s="40"/>
      <c r="M533" s="1"/>
      <c r="N533" s="1"/>
      <c r="O533" s="1"/>
    </row>
    <row r="534" spans="1:15" ht="23.25" customHeight="1" x14ac:dyDescent="0.25">
      <c r="A534" s="250"/>
      <c r="B534" s="252"/>
      <c r="C534" s="40"/>
      <c r="D534" s="40"/>
      <c r="E534" s="5" t="s">
        <v>19</v>
      </c>
      <c r="F534" s="34">
        <f>F514</f>
        <v>5038242.26</v>
      </c>
      <c r="G534" s="34">
        <f>G514</f>
        <v>5028187.46</v>
      </c>
      <c r="H534" s="40"/>
      <c r="I534" s="40"/>
      <c r="J534" s="40"/>
      <c r="K534" s="40"/>
      <c r="L534" s="40"/>
      <c r="M534" s="1"/>
      <c r="N534" s="1"/>
      <c r="O534" s="1"/>
    </row>
    <row r="535" spans="1:15" ht="23.25" customHeight="1" x14ac:dyDescent="0.25">
      <c r="A535" s="250"/>
      <c r="B535" s="252"/>
      <c r="C535" s="40"/>
      <c r="D535" s="40"/>
      <c r="E535" s="5" t="s">
        <v>124</v>
      </c>
      <c r="F535" s="33">
        <v>0</v>
      </c>
      <c r="G535" s="33">
        <v>0</v>
      </c>
      <c r="H535" s="40"/>
      <c r="I535" s="40"/>
      <c r="J535" s="40"/>
      <c r="K535" s="40"/>
      <c r="L535" s="40"/>
      <c r="M535" s="1"/>
      <c r="N535" s="1"/>
      <c r="O535" s="1"/>
    </row>
    <row r="536" spans="1:15" ht="15.75" customHeight="1" x14ac:dyDescent="0.25">
      <c r="A536" s="253"/>
      <c r="B536" s="255"/>
      <c r="C536" s="41"/>
      <c r="D536" s="41"/>
      <c r="E536" s="5" t="s">
        <v>121</v>
      </c>
      <c r="F536" s="33">
        <v>0</v>
      </c>
      <c r="G536" s="33">
        <v>0</v>
      </c>
      <c r="H536" s="41"/>
      <c r="I536" s="41"/>
      <c r="J536" s="41"/>
      <c r="K536" s="41"/>
      <c r="L536" s="41"/>
      <c r="M536" s="1"/>
      <c r="N536" s="1"/>
      <c r="O536" s="1"/>
    </row>
    <row r="537" spans="1:15" x14ac:dyDescent="0.25">
      <c r="A537" s="113" t="s">
        <v>265</v>
      </c>
      <c r="B537" s="114"/>
      <c r="C537" s="114"/>
      <c r="D537" s="114"/>
      <c r="E537" s="114"/>
      <c r="F537" s="114"/>
      <c r="G537" s="114"/>
      <c r="H537" s="114"/>
      <c r="I537" s="114"/>
      <c r="J537" s="114"/>
      <c r="K537" s="114"/>
      <c r="L537" s="115"/>
      <c r="M537" s="1"/>
      <c r="N537" s="1"/>
      <c r="O537" s="1"/>
    </row>
    <row r="538" spans="1:15" x14ac:dyDescent="0.25">
      <c r="A538" s="113" t="s">
        <v>75</v>
      </c>
      <c r="B538" s="114"/>
      <c r="C538" s="114"/>
      <c r="D538" s="114"/>
      <c r="E538" s="114"/>
      <c r="F538" s="114"/>
      <c r="G538" s="114"/>
      <c r="H538" s="114"/>
      <c r="I538" s="114"/>
      <c r="J538" s="114"/>
      <c r="K538" s="114"/>
      <c r="L538" s="115"/>
      <c r="M538" s="1"/>
      <c r="N538" s="1"/>
      <c r="O538" s="1"/>
    </row>
    <row r="539" spans="1:15" x14ac:dyDescent="0.25">
      <c r="A539" s="104" t="s">
        <v>41</v>
      </c>
      <c r="B539" s="45" t="s">
        <v>76</v>
      </c>
      <c r="C539" s="46"/>
      <c r="D539" s="47"/>
      <c r="E539" s="4" t="s">
        <v>17</v>
      </c>
      <c r="F539" s="10">
        <v>0</v>
      </c>
      <c r="G539" s="10">
        <v>0</v>
      </c>
      <c r="H539" s="39" t="s">
        <v>22</v>
      </c>
      <c r="I539" s="39" t="s">
        <v>22</v>
      </c>
      <c r="J539" s="39" t="s">
        <v>22</v>
      </c>
      <c r="K539" s="39" t="s">
        <v>22</v>
      </c>
      <c r="L539" s="39" t="s">
        <v>22</v>
      </c>
      <c r="M539" s="1"/>
      <c r="N539" s="1"/>
      <c r="O539" s="1"/>
    </row>
    <row r="540" spans="1:15" ht="13.5" customHeight="1" x14ac:dyDescent="0.25">
      <c r="A540" s="105"/>
      <c r="B540" s="48"/>
      <c r="C540" s="49"/>
      <c r="D540" s="50"/>
      <c r="E540" s="5" t="s">
        <v>18</v>
      </c>
      <c r="F540" s="10">
        <v>0</v>
      </c>
      <c r="G540" s="10">
        <v>0</v>
      </c>
      <c r="H540" s="40"/>
      <c r="I540" s="40"/>
      <c r="J540" s="40"/>
      <c r="K540" s="40"/>
      <c r="L540" s="40"/>
      <c r="M540" s="1"/>
      <c r="N540" s="1"/>
      <c r="O540" s="1"/>
    </row>
    <row r="541" spans="1:15" ht="22.5" x14ac:dyDescent="0.25">
      <c r="A541" s="105"/>
      <c r="B541" s="48"/>
      <c r="C541" s="49"/>
      <c r="D541" s="50"/>
      <c r="E541" s="5" t="s">
        <v>219</v>
      </c>
      <c r="F541" s="10">
        <v>0</v>
      </c>
      <c r="G541" s="10">
        <v>0</v>
      </c>
      <c r="H541" s="40"/>
      <c r="I541" s="40"/>
      <c r="J541" s="40"/>
      <c r="K541" s="40"/>
      <c r="L541" s="40"/>
      <c r="M541" s="1"/>
      <c r="N541" s="1"/>
      <c r="O541" s="1"/>
    </row>
    <row r="542" spans="1:15" ht="22.9" customHeight="1" x14ac:dyDescent="0.25">
      <c r="A542" s="105"/>
      <c r="B542" s="48"/>
      <c r="C542" s="49"/>
      <c r="D542" s="50"/>
      <c r="E542" s="5" t="s">
        <v>124</v>
      </c>
      <c r="F542" s="10">
        <v>0</v>
      </c>
      <c r="G542" s="10">
        <v>0</v>
      </c>
      <c r="H542" s="40"/>
      <c r="I542" s="40"/>
      <c r="J542" s="40"/>
      <c r="K542" s="40"/>
      <c r="L542" s="40"/>
      <c r="M542" s="1"/>
      <c r="N542" s="1"/>
      <c r="O542" s="1"/>
    </row>
    <row r="543" spans="1:15" ht="14.45" customHeight="1" x14ac:dyDescent="0.25">
      <c r="A543" s="106"/>
      <c r="B543" s="51"/>
      <c r="C543" s="52"/>
      <c r="D543" s="53"/>
      <c r="E543" s="5" t="s">
        <v>121</v>
      </c>
      <c r="F543" s="10">
        <v>0</v>
      </c>
      <c r="G543" s="10">
        <v>0</v>
      </c>
      <c r="H543" s="41"/>
      <c r="I543" s="41"/>
      <c r="J543" s="41"/>
      <c r="K543" s="41"/>
      <c r="L543" s="41"/>
      <c r="M543" s="1"/>
      <c r="N543" s="1"/>
      <c r="O543" s="1"/>
    </row>
    <row r="544" spans="1:15" x14ac:dyDescent="0.25">
      <c r="A544" s="101" t="s">
        <v>21</v>
      </c>
      <c r="B544" s="54" t="s">
        <v>122</v>
      </c>
      <c r="C544" s="110" t="s">
        <v>22</v>
      </c>
      <c r="D544" s="110" t="s">
        <v>22</v>
      </c>
      <c r="E544" s="4" t="s">
        <v>17</v>
      </c>
      <c r="F544" s="10">
        <v>0</v>
      </c>
      <c r="G544" s="10">
        <v>0</v>
      </c>
      <c r="H544" s="39" t="s">
        <v>22</v>
      </c>
      <c r="I544" s="39" t="s">
        <v>22</v>
      </c>
      <c r="J544" s="39" t="s">
        <v>22</v>
      </c>
      <c r="K544" s="39" t="s">
        <v>22</v>
      </c>
      <c r="L544" s="39" t="s">
        <v>22</v>
      </c>
      <c r="M544" s="1"/>
      <c r="N544" s="1"/>
      <c r="O544" s="1"/>
    </row>
    <row r="545" spans="1:15" ht="11.25" customHeight="1" x14ac:dyDescent="0.25">
      <c r="A545" s="102"/>
      <c r="B545" s="55"/>
      <c r="C545" s="111"/>
      <c r="D545" s="111"/>
      <c r="E545" s="5" t="s">
        <v>18</v>
      </c>
      <c r="F545" s="10">
        <v>0</v>
      </c>
      <c r="G545" s="10">
        <v>0</v>
      </c>
      <c r="H545" s="40"/>
      <c r="I545" s="40"/>
      <c r="J545" s="40"/>
      <c r="K545" s="40"/>
      <c r="L545" s="40"/>
      <c r="M545" s="1"/>
      <c r="N545" s="1"/>
      <c r="O545" s="1"/>
    </row>
    <row r="546" spans="1:15" ht="22.5" x14ac:dyDescent="0.25">
      <c r="A546" s="102"/>
      <c r="B546" s="55"/>
      <c r="C546" s="111"/>
      <c r="D546" s="111"/>
      <c r="E546" s="5" t="s">
        <v>19</v>
      </c>
      <c r="F546" s="10">
        <v>0</v>
      </c>
      <c r="G546" s="10">
        <v>0</v>
      </c>
      <c r="H546" s="40"/>
      <c r="I546" s="40"/>
      <c r="J546" s="40"/>
      <c r="K546" s="40"/>
      <c r="L546" s="40"/>
      <c r="M546" s="1"/>
      <c r="N546" s="1"/>
      <c r="O546" s="1"/>
    </row>
    <row r="547" spans="1:15" ht="24" customHeight="1" x14ac:dyDescent="0.25">
      <c r="A547" s="102"/>
      <c r="B547" s="55"/>
      <c r="C547" s="111"/>
      <c r="D547" s="111"/>
      <c r="E547" s="5" t="s">
        <v>124</v>
      </c>
      <c r="F547" s="10">
        <v>0</v>
      </c>
      <c r="G547" s="10">
        <v>0</v>
      </c>
      <c r="H547" s="40"/>
      <c r="I547" s="40"/>
      <c r="J547" s="40"/>
      <c r="K547" s="40"/>
      <c r="L547" s="40"/>
      <c r="M547" s="1"/>
      <c r="N547" s="1"/>
      <c r="O547" s="1"/>
    </row>
    <row r="548" spans="1:15" ht="12" customHeight="1" x14ac:dyDescent="0.25">
      <c r="A548" s="103"/>
      <c r="B548" s="56"/>
      <c r="C548" s="112"/>
      <c r="D548" s="112"/>
      <c r="E548" s="5" t="s">
        <v>121</v>
      </c>
      <c r="F548" s="10">
        <v>0</v>
      </c>
      <c r="G548" s="10">
        <v>0</v>
      </c>
      <c r="H548" s="41"/>
      <c r="I548" s="41"/>
      <c r="J548" s="41"/>
      <c r="K548" s="41"/>
      <c r="L548" s="41"/>
      <c r="M548" s="1"/>
      <c r="N548" s="1"/>
      <c r="O548" s="1"/>
    </row>
    <row r="549" spans="1:15" x14ac:dyDescent="0.25">
      <c r="A549" s="101" t="s">
        <v>23</v>
      </c>
      <c r="B549" s="54" t="s">
        <v>314</v>
      </c>
      <c r="C549" s="110" t="s">
        <v>22</v>
      </c>
      <c r="D549" s="110" t="s">
        <v>22</v>
      </c>
      <c r="E549" s="4" t="s">
        <v>17</v>
      </c>
      <c r="F549" s="10">
        <v>0</v>
      </c>
      <c r="G549" s="10">
        <v>0</v>
      </c>
      <c r="H549" s="81" t="s">
        <v>313</v>
      </c>
      <c r="I549" s="39" t="s">
        <v>61</v>
      </c>
      <c r="J549" s="39">
        <v>90.2</v>
      </c>
      <c r="K549" s="39">
        <v>85.5</v>
      </c>
      <c r="L549" s="39">
        <v>90.2</v>
      </c>
      <c r="M549" s="1"/>
      <c r="N549" s="1"/>
      <c r="O549" s="1"/>
    </row>
    <row r="550" spans="1:15" ht="15" customHeight="1" x14ac:dyDescent="0.25">
      <c r="A550" s="102"/>
      <c r="B550" s="55"/>
      <c r="C550" s="111"/>
      <c r="D550" s="111"/>
      <c r="E550" s="5" t="s">
        <v>18</v>
      </c>
      <c r="F550" s="10">
        <v>0</v>
      </c>
      <c r="G550" s="10">
        <v>0</v>
      </c>
      <c r="H550" s="40"/>
      <c r="I550" s="40"/>
      <c r="J550" s="40"/>
      <c r="K550" s="40"/>
      <c r="L550" s="40"/>
      <c r="M550" s="1"/>
      <c r="N550" s="1"/>
      <c r="O550" s="1"/>
    </row>
    <row r="551" spans="1:15" ht="22.5" x14ac:dyDescent="0.25">
      <c r="A551" s="102"/>
      <c r="B551" s="55"/>
      <c r="C551" s="111"/>
      <c r="D551" s="111"/>
      <c r="E551" s="5" t="s">
        <v>219</v>
      </c>
      <c r="F551" s="10">
        <v>0</v>
      </c>
      <c r="G551" s="10">
        <v>0</v>
      </c>
      <c r="H551" s="40"/>
      <c r="I551" s="40"/>
      <c r="J551" s="40"/>
      <c r="K551" s="40"/>
      <c r="L551" s="40"/>
      <c r="M551" s="1"/>
      <c r="N551" s="1"/>
      <c r="O551" s="1"/>
    </row>
    <row r="552" spans="1:15" ht="24" customHeight="1" x14ac:dyDescent="0.25">
      <c r="A552" s="102"/>
      <c r="B552" s="55"/>
      <c r="C552" s="111"/>
      <c r="D552" s="111"/>
      <c r="E552" s="5" t="s">
        <v>124</v>
      </c>
      <c r="F552" s="10">
        <v>0</v>
      </c>
      <c r="G552" s="10">
        <v>0</v>
      </c>
      <c r="H552" s="40"/>
      <c r="I552" s="40"/>
      <c r="J552" s="40"/>
      <c r="K552" s="40"/>
      <c r="L552" s="40"/>
      <c r="M552" s="1"/>
      <c r="N552" s="1"/>
      <c r="O552" s="1"/>
    </row>
    <row r="553" spans="1:15" x14ac:dyDescent="0.25">
      <c r="A553" s="103"/>
      <c r="B553" s="56"/>
      <c r="C553" s="112"/>
      <c r="D553" s="112"/>
      <c r="E553" s="5" t="s">
        <v>121</v>
      </c>
      <c r="F553" s="10">
        <v>0</v>
      </c>
      <c r="G553" s="10">
        <v>0</v>
      </c>
      <c r="H553" s="40"/>
      <c r="I553" s="40"/>
      <c r="J553" s="40"/>
      <c r="K553" s="40"/>
      <c r="L553" s="40"/>
      <c r="M553" s="1"/>
      <c r="N553" s="1"/>
      <c r="O553" s="1"/>
    </row>
    <row r="554" spans="1:15" ht="13.9" customHeight="1" x14ac:dyDescent="0.25">
      <c r="A554" s="101" t="s">
        <v>28</v>
      </c>
      <c r="B554" s="45" t="s">
        <v>77</v>
      </c>
      <c r="C554" s="46"/>
      <c r="D554" s="47"/>
      <c r="E554" s="4" t="s">
        <v>17</v>
      </c>
      <c r="F554" s="10">
        <f>F555</f>
        <v>500</v>
      </c>
      <c r="G554" s="10">
        <f>G555</f>
        <v>500</v>
      </c>
      <c r="H554" s="39" t="s">
        <v>22</v>
      </c>
      <c r="I554" s="39" t="s">
        <v>22</v>
      </c>
      <c r="J554" s="39" t="s">
        <v>22</v>
      </c>
      <c r="K554" s="39" t="s">
        <v>22</v>
      </c>
      <c r="L554" s="39" t="s">
        <v>22</v>
      </c>
      <c r="M554" s="1"/>
      <c r="N554" s="1"/>
      <c r="O554" s="1"/>
    </row>
    <row r="555" spans="1:15" ht="13.5" customHeight="1" x14ac:dyDescent="0.25">
      <c r="A555" s="102"/>
      <c r="B555" s="48"/>
      <c r="C555" s="49"/>
      <c r="D555" s="50"/>
      <c r="E555" s="5" t="s">
        <v>18</v>
      </c>
      <c r="F555" s="10">
        <f>F560</f>
        <v>500</v>
      </c>
      <c r="G555" s="10">
        <f>G560</f>
        <v>500</v>
      </c>
      <c r="H555" s="40"/>
      <c r="I555" s="40"/>
      <c r="J555" s="40"/>
      <c r="K555" s="40"/>
      <c r="L555" s="40"/>
      <c r="M555" s="1"/>
      <c r="N555" s="1"/>
      <c r="O555" s="1"/>
    </row>
    <row r="556" spans="1:15" ht="22.5" x14ac:dyDescent="0.25">
      <c r="A556" s="102"/>
      <c r="B556" s="48"/>
      <c r="C556" s="49"/>
      <c r="D556" s="50"/>
      <c r="E556" s="5" t="s">
        <v>19</v>
      </c>
      <c r="F556" s="10">
        <v>0</v>
      </c>
      <c r="G556" s="10">
        <v>0</v>
      </c>
      <c r="H556" s="40"/>
      <c r="I556" s="40"/>
      <c r="J556" s="40"/>
      <c r="K556" s="40"/>
      <c r="L556" s="40"/>
      <c r="M556" s="1"/>
      <c r="N556" s="1"/>
      <c r="O556" s="1"/>
    </row>
    <row r="557" spans="1:15" ht="21.6" customHeight="1" x14ac:dyDescent="0.25">
      <c r="A557" s="102"/>
      <c r="B557" s="48"/>
      <c r="C557" s="49"/>
      <c r="D557" s="50"/>
      <c r="E557" s="5" t="s">
        <v>124</v>
      </c>
      <c r="F557" s="10">
        <v>0</v>
      </c>
      <c r="G557" s="10">
        <v>0</v>
      </c>
      <c r="H557" s="40"/>
      <c r="I557" s="40"/>
      <c r="J557" s="40"/>
      <c r="K557" s="40"/>
      <c r="L557" s="40"/>
      <c r="M557" s="1"/>
      <c r="N557" s="1"/>
      <c r="O557" s="1"/>
    </row>
    <row r="558" spans="1:15" x14ac:dyDescent="0.25">
      <c r="A558" s="103"/>
      <c r="B558" s="51"/>
      <c r="C558" s="52"/>
      <c r="D558" s="53"/>
      <c r="E558" s="5" t="s">
        <v>121</v>
      </c>
      <c r="F558" s="10">
        <v>0</v>
      </c>
      <c r="G558" s="10">
        <v>0</v>
      </c>
      <c r="H558" s="41"/>
      <c r="I558" s="41"/>
      <c r="J558" s="41"/>
      <c r="K558" s="41"/>
      <c r="L558" s="41"/>
      <c r="M558" s="1"/>
      <c r="N558" s="1"/>
      <c r="O558" s="1"/>
    </row>
    <row r="559" spans="1:15" x14ac:dyDescent="0.25">
      <c r="A559" s="101" t="s">
        <v>29</v>
      </c>
      <c r="B559" s="54" t="s">
        <v>143</v>
      </c>
      <c r="C559" s="110" t="s">
        <v>22</v>
      </c>
      <c r="D559" s="110" t="s">
        <v>22</v>
      </c>
      <c r="E559" s="4" t="s">
        <v>17</v>
      </c>
      <c r="F559" s="10">
        <f>F560</f>
        <v>500</v>
      </c>
      <c r="G559" s="10">
        <f>G560</f>
        <v>500</v>
      </c>
      <c r="H559" s="39" t="s">
        <v>22</v>
      </c>
      <c r="I559" s="39" t="s">
        <v>22</v>
      </c>
      <c r="J559" s="39" t="s">
        <v>22</v>
      </c>
      <c r="K559" s="39" t="s">
        <v>22</v>
      </c>
      <c r="L559" s="39" t="s">
        <v>22</v>
      </c>
      <c r="M559" s="1"/>
      <c r="N559" s="1"/>
      <c r="O559" s="1"/>
    </row>
    <row r="560" spans="1:15" ht="13.5" customHeight="1" x14ac:dyDescent="0.25">
      <c r="A560" s="102"/>
      <c r="B560" s="55"/>
      <c r="C560" s="111"/>
      <c r="D560" s="111"/>
      <c r="E560" s="5" t="s">
        <v>18</v>
      </c>
      <c r="F560" s="10">
        <f>F565</f>
        <v>500</v>
      </c>
      <c r="G560" s="10">
        <f>G565</f>
        <v>500</v>
      </c>
      <c r="H560" s="40"/>
      <c r="I560" s="40"/>
      <c r="J560" s="40"/>
      <c r="K560" s="40"/>
      <c r="L560" s="40"/>
      <c r="M560" s="1"/>
      <c r="N560" s="1"/>
      <c r="O560" s="1"/>
    </row>
    <row r="561" spans="1:15" ht="22.5" x14ac:dyDescent="0.25">
      <c r="A561" s="102"/>
      <c r="B561" s="55"/>
      <c r="C561" s="111"/>
      <c r="D561" s="111"/>
      <c r="E561" s="5" t="s">
        <v>19</v>
      </c>
      <c r="F561" s="10">
        <v>0</v>
      </c>
      <c r="G561" s="10">
        <v>0</v>
      </c>
      <c r="H561" s="40"/>
      <c r="I561" s="40"/>
      <c r="J561" s="40"/>
      <c r="K561" s="40"/>
      <c r="L561" s="40"/>
      <c r="M561" s="1"/>
      <c r="N561" s="1"/>
      <c r="O561" s="1"/>
    </row>
    <row r="562" spans="1:15" ht="22.9" customHeight="1" x14ac:dyDescent="0.25">
      <c r="A562" s="102"/>
      <c r="B562" s="55"/>
      <c r="C562" s="111"/>
      <c r="D562" s="111"/>
      <c r="E562" s="5" t="s">
        <v>124</v>
      </c>
      <c r="F562" s="10">
        <v>0</v>
      </c>
      <c r="G562" s="10">
        <v>0</v>
      </c>
      <c r="H562" s="40"/>
      <c r="I562" s="40"/>
      <c r="J562" s="40"/>
      <c r="K562" s="40"/>
      <c r="L562" s="40"/>
      <c r="M562" s="1"/>
      <c r="N562" s="1"/>
      <c r="O562" s="1"/>
    </row>
    <row r="563" spans="1:15" x14ac:dyDescent="0.25">
      <c r="A563" s="103"/>
      <c r="B563" s="56"/>
      <c r="C563" s="112"/>
      <c r="D563" s="112"/>
      <c r="E563" s="5" t="s">
        <v>121</v>
      </c>
      <c r="F563" s="10">
        <v>0</v>
      </c>
      <c r="G563" s="10">
        <v>0</v>
      </c>
      <c r="H563" s="41"/>
      <c r="I563" s="41"/>
      <c r="J563" s="41"/>
      <c r="K563" s="41"/>
      <c r="L563" s="41"/>
      <c r="M563" s="1"/>
      <c r="N563" s="1"/>
      <c r="O563" s="1"/>
    </row>
    <row r="564" spans="1:15" x14ac:dyDescent="0.25">
      <c r="A564" s="101" t="s">
        <v>30</v>
      </c>
      <c r="B564" s="54" t="s">
        <v>234</v>
      </c>
      <c r="C564" s="110" t="s">
        <v>22</v>
      </c>
      <c r="D564" s="110" t="s">
        <v>22</v>
      </c>
      <c r="E564" s="4" t="s">
        <v>17</v>
      </c>
      <c r="F564" s="10">
        <f>F565</f>
        <v>500</v>
      </c>
      <c r="G564" s="10">
        <f>G565</f>
        <v>500</v>
      </c>
      <c r="H564" s="81" t="s">
        <v>78</v>
      </c>
      <c r="I564" s="39" t="s">
        <v>61</v>
      </c>
      <c r="J564" s="39">
        <v>0.28000000000000003</v>
      </c>
      <c r="K564" s="39">
        <v>0.52</v>
      </c>
      <c r="L564" s="39">
        <v>0.28000000000000003</v>
      </c>
      <c r="M564" s="1"/>
      <c r="N564" s="1"/>
      <c r="O564" s="1"/>
    </row>
    <row r="565" spans="1:15" ht="13.5" customHeight="1" x14ac:dyDescent="0.25">
      <c r="A565" s="102"/>
      <c r="B565" s="55"/>
      <c r="C565" s="111"/>
      <c r="D565" s="111"/>
      <c r="E565" s="5" t="s">
        <v>18</v>
      </c>
      <c r="F565" s="10">
        <v>500</v>
      </c>
      <c r="G565" s="10">
        <v>500</v>
      </c>
      <c r="H565" s="96"/>
      <c r="I565" s="40"/>
      <c r="J565" s="40"/>
      <c r="K565" s="40"/>
      <c r="L565" s="40"/>
      <c r="M565" s="1"/>
      <c r="N565" s="1"/>
      <c r="O565" s="1"/>
    </row>
    <row r="566" spans="1:15" ht="22.5" x14ac:dyDescent="0.25">
      <c r="A566" s="102"/>
      <c r="B566" s="55"/>
      <c r="C566" s="111"/>
      <c r="D566" s="111"/>
      <c r="E566" s="5" t="s">
        <v>19</v>
      </c>
      <c r="F566" s="10">
        <v>0</v>
      </c>
      <c r="G566" s="10">
        <v>0</v>
      </c>
      <c r="H566" s="96"/>
      <c r="I566" s="40"/>
      <c r="J566" s="40"/>
      <c r="K566" s="40"/>
      <c r="L566" s="40"/>
      <c r="M566" s="1"/>
      <c r="N566" s="1"/>
      <c r="O566" s="1"/>
    </row>
    <row r="567" spans="1:15" ht="23.45" customHeight="1" x14ac:dyDescent="0.25">
      <c r="A567" s="102"/>
      <c r="B567" s="55"/>
      <c r="C567" s="111"/>
      <c r="D567" s="111"/>
      <c r="E567" s="5" t="s">
        <v>124</v>
      </c>
      <c r="F567" s="10">
        <v>0</v>
      </c>
      <c r="G567" s="10">
        <v>0</v>
      </c>
      <c r="H567" s="96"/>
      <c r="I567" s="40"/>
      <c r="J567" s="40"/>
      <c r="K567" s="40"/>
      <c r="L567" s="40"/>
      <c r="M567" s="1"/>
      <c r="N567" s="1"/>
      <c r="O567" s="1"/>
    </row>
    <row r="568" spans="1:15" x14ac:dyDescent="0.25">
      <c r="A568" s="103"/>
      <c r="B568" s="56"/>
      <c r="C568" s="112"/>
      <c r="D568" s="112"/>
      <c r="E568" s="5" t="s">
        <v>121</v>
      </c>
      <c r="F568" s="10">
        <v>0</v>
      </c>
      <c r="G568" s="10">
        <v>0</v>
      </c>
      <c r="H568" s="96"/>
      <c r="I568" s="40"/>
      <c r="J568" s="40"/>
      <c r="K568" s="40"/>
      <c r="L568" s="40"/>
      <c r="M568" s="1"/>
      <c r="N568" s="1"/>
      <c r="O568" s="1"/>
    </row>
    <row r="569" spans="1:15" x14ac:dyDescent="0.25">
      <c r="A569" s="74" t="s">
        <v>79</v>
      </c>
      <c r="B569" s="75"/>
      <c r="C569" s="132" t="s">
        <v>22</v>
      </c>
      <c r="D569" s="132" t="s">
        <v>22</v>
      </c>
      <c r="E569" s="18" t="s">
        <v>17</v>
      </c>
      <c r="F569" s="11">
        <f>F570</f>
        <v>500</v>
      </c>
      <c r="G569" s="11">
        <f>G570</f>
        <v>500</v>
      </c>
      <c r="H569" s="71" t="s">
        <v>22</v>
      </c>
      <c r="I569" s="71" t="s">
        <v>22</v>
      </c>
      <c r="J569" s="71" t="s">
        <v>22</v>
      </c>
      <c r="K569" s="71" t="s">
        <v>22</v>
      </c>
      <c r="L569" s="71" t="s">
        <v>22</v>
      </c>
    </row>
    <row r="570" spans="1:15" ht="13.9" customHeight="1" x14ac:dyDescent="0.25">
      <c r="A570" s="76"/>
      <c r="B570" s="77"/>
      <c r="C570" s="133"/>
      <c r="D570" s="133"/>
      <c r="E570" s="19" t="s">
        <v>18</v>
      </c>
      <c r="F570" s="11">
        <f>F560</f>
        <v>500</v>
      </c>
      <c r="G570" s="11">
        <f>G560</f>
        <v>500</v>
      </c>
      <c r="H570" s="72"/>
      <c r="I570" s="72"/>
      <c r="J570" s="72"/>
      <c r="K570" s="72"/>
      <c r="L570" s="72"/>
    </row>
    <row r="571" spans="1:15" ht="21" x14ac:dyDescent="0.25">
      <c r="A571" s="76"/>
      <c r="B571" s="77"/>
      <c r="C571" s="133"/>
      <c r="D571" s="133"/>
      <c r="E571" s="19" t="s">
        <v>19</v>
      </c>
      <c r="F571" s="11">
        <v>0</v>
      </c>
      <c r="G571" s="11">
        <v>0</v>
      </c>
      <c r="H571" s="72"/>
      <c r="I571" s="72"/>
      <c r="J571" s="72"/>
      <c r="K571" s="72"/>
      <c r="L571" s="72"/>
    </row>
    <row r="572" spans="1:15" ht="23.45" customHeight="1" x14ac:dyDescent="0.25">
      <c r="A572" s="76"/>
      <c r="B572" s="77"/>
      <c r="C572" s="133"/>
      <c r="D572" s="133"/>
      <c r="E572" s="19" t="s">
        <v>124</v>
      </c>
      <c r="F572" s="11">
        <v>0</v>
      </c>
      <c r="G572" s="11">
        <v>0</v>
      </c>
      <c r="H572" s="72"/>
      <c r="I572" s="72"/>
      <c r="J572" s="72"/>
      <c r="K572" s="72"/>
      <c r="L572" s="72"/>
    </row>
    <row r="573" spans="1:15" x14ac:dyDescent="0.25">
      <c r="A573" s="78"/>
      <c r="B573" s="79"/>
      <c r="C573" s="134"/>
      <c r="D573" s="134"/>
      <c r="E573" s="19" t="s">
        <v>121</v>
      </c>
      <c r="F573" s="11">
        <v>0</v>
      </c>
      <c r="G573" s="11">
        <v>0</v>
      </c>
      <c r="H573" s="73"/>
      <c r="I573" s="73"/>
      <c r="J573" s="73"/>
      <c r="K573" s="73"/>
      <c r="L573" s="73"/>
    </row>
    <row r="574" spans="1:15" ht="21.6" customHeight="1" x14ac:dyDescent="0.25">
      <c r="A574" s="143" t="s">
        <v>193</v>
      </c>
      <c r="B574" s="144"/>
      <c r="C574" s="144"/>
      <c r="D574" s="144"/>
      <c r="E574" s="144"/>
      <c r="F574" s="144"/>
      <c r="G574" s="144"/>
      <c r="H574" s="144"/>
      <c r="I574" s="144"/>
      <c r="J574" s="144"/>
      <c r="K574" s="144"/>
      <c r="L574" s="145"/>
    </row>
    <row r="575" spans="1:15" ht="15.6" customHeight="1" x14ac:dyDescent="0.25">
      <c r="A575" s="146" t="s">
        <v>195</v>
      </c>
      <c r="B575" s="147"/>
      <c r="C575" s="147"/>
      <c r="D575" s="147"/>
      <c r="E575" s="147"/>
      <c r="F575" s="147"/>
      <c r="G575" s="147"/>
      <c r="H575" s="147"/>
      <c r="I575" s="147"/>
      <c r="J575" s="147"/>
      <c r="K575" s="147"/>
      <c r="L575" s="148"/>
    </row>
    <row r="576" spans="1:15" x14ac:dyDescent="0.25">
      <c r="A576" s="39">
        <v>2</v>
      </c>
      <c r="B576" s="116" t="s">
        <v>196</v>
      </c>
      <c r="C576" s="117"/>
      <c r="D576" s="118"/>
      <c r="E576" s="4" t="s">
        <v>17</v>
      </c>
      <c r="F576" s="12">
        <f>SUM(F577:F580)</f>
        <v>20511183.600000001</v>
      </c>
      <c r="G576" s="12">
        <f>SUM(G577:G580)</f>
        <v>20032289.900000002</v>
      </c>
      <c r="H576" s="39" t="s">
        <v>22</v>
      </c>
      <c r="I576" s="39" t="s">
        <v>22</v>
      </c>
      <c r="J576" s="39" t="s">
        <v>22</v>
      </c>
      <c r="K576" s="39" t="s">
        <v>22</v>
      </c>
      <c r="L576" s="39" t="s">
        <v>22</v>
      </c>
    </row>
    <row r="577" spans="1:12" ht="15" customHeight="1" x14ac:dyDescent="0.25">
      <c r="A577" s="40"/>
      <c r="B577" s="119"/>
      <c r="C577" s="120"/>
      <c r="D577" s="121"/>
      <c r="E577" s="5" t="s">
        <v>18</v>
      </c>
      <c r="F577" s="12">
        <f t="shared" ref="F577:G579" si="31">SUM(F582,F592)</f>
        <v>236887</v>
      </c>
      <c r="G577" s="12">
        <f t="shared" si="31"/>
        <v>236887</v>
      </c>
      <c r="H577" s="40"/>
      <c r="I577" s="40"/>
      <c r="J577" s="40"/>
      <c r="K577" s="40"/>
      <c r="L577" s="40"/>
    </row>
    <row r="578" spans="1:12" ht="22.5" x14ac:dyDescent="0.25">
      <c r="A578" s="40"/>
      <c r="B578" s="119"/>
      <c r="C578" s="120"/>
      <c r="D578" s="121"/>
      <c r="E578" s="5" t="s">
        <v>19</v>
      </c>
      <c r="F578" s="21">
        <f t="shared" si="31"/>
        <v>18690500</v>
      </c>
      <c r="G578" s="21">
        <f t="shared" si="31"/>
        <v>18238077.330000002</v>
      </c>
      <c r="H578" s="40"/>
      <c r="I578" s="40"/>
      <c r="J578" s="40"/>
      <c r="K578" s="40"/>
      <c r="L578" s="40"/>
    </row>
    <row r="579" spans="1:12" ht="33.75" x14ac:dyDescent="0.25">
      <c r="A579" s="40"/>
      <c r="B579" s="119"/>
      <c r="C579" s="120"/>
      <c r="D579" s="121"/>
      <c r="E579" s="5" t="s">
        <v>124</v>
      </c>
      <c r="F579" s="12">
        <f t="shared" si="31"/>
        <v>1583796.6</v>
      </c>
      <c r="G579" s="12">
        <f t="shared" si="31"/>
        <v>1557325.57</v>
      </c>
      <c r="H579" s="40"/>
      <c r="I579" s="40"/>
      <c r="J579" s="40"/>
      <c r="K579" s="40"/>
      <c r="L579" s="40"/>
    </row>
    <row r="580" spans="1:12" ht="12" customHeight="1" x14ac:dyDescent="0.25">
      <c r="A580" s="41"/>
      <c r="B580" s="122"/>
      <c r="C580" s="123"/>
      <c r="D580" s="124"/>
      <c r="E580" s="5" t="s">
        <v>121</v>
      </c>
      <c r="F580" s="12">
        <f>F595</f>
        <v>0</v>
      </c>
      <c r="G580" s="12">
        <f>G595</f>
        <v>0</v>
      </c>
      <c r="H580" s="41"/>
      <c r="I580" s="41"/>
      <c r="J580" s="41"/>
      <c r="K580" s="41"/>
      <c r="L580" s="41"/>
    </row>
    <row r="581" spans="1:12" x14ac:dyDescent="0.25">
      <c r="A581" s="42" t="s">
        <v>29</v>
      </c>
      <c r="B581" s="189" t="s">
        <v>197</v>
      </c>
      <c r="C581" s="42" t="s">
        <v>81</v>
      </c>
      <c r="D581" s="42" t="s">
        <v>22</v>
      </c>
      <c r="E581" s="4" t="s">
        <v>17</v>
      </c>
      <c r="F581" s="12">
        <f>SUM(F582:F583)</f>
        <v>0</v>
      </c>
      <c r="G581" s="12">
        <f>SUM(G582:G583)</f>
        <v>0</v>
      </c>
      <c r="H581" s="39" t="s">
        <v>22</v>
      </c>
      <c r="I581" s="39" t="s">
        <v>22</v>
      </c>
      <c r="J581" s="39" t="s">
        <v>22</v>
      </c>
      <c r="K581" s="39" t="s">
        <v>22</v>
      </c>
      <c r="L581" s="39" t="s">
        <v>22</v>
      </c>
    </row>
    <row r="582" spans="1:12" ht="15" customHeight="1" x14ac:dyDescent="0.25">
      <c r="A582" s="43"/>
      <c r="B582" s="190"/>
      <c r="C582" s="43"/>
      <c r="D582" s="43"/>
      <c r="E582" s="5" t="s">
        <v>18</v>
      </c>
      <c r="F582" s="12">
        <f>F587</f>
        <v>0</v>
      </c>
      <c r="G582" s="12">
        <f>G587</f>
        <v>0</v>
      </c>
      <c r="H582" s="40"/>
      <c r="I582" s="40"/>
      <c r="J582" s="40"/>
      <c r="K582" s="40"/>
      <c r="L582" s="40"/>
    </row>
    <row r="583" spans="1:12" ht="22.5" x14ac:dyDescent="0.25">
      <c r="A583" s="43"/>
      <c r="B583" s="190"/>
      <c r="C583" s="43"/>
      <c r="D583" s="43"/>
      <c r="E583" s="5" t="s">
        <v>19</v>
      </c>
      <c r="F583" s="21">
        <f>F588</f>
        <v>0</v>
      </c>
      <c r="G583" s="21">
        <f>G588</f>
        <v>0</v>
      </c>
      <c r="H583" s="40"/>
      <c r="I583" s="40"/>
      <c r="J583" s="40"/>
      <c r="K583" s="40"/>
      <c r="L583" s="40"/>
    </row>
    <row r="584" spans="1:12" ht="33.75" x14ac:dyDescent="0.25">
      <c r="A584" s="43"/>
      <c r="B584" s="190"/>
      <c r="C584" s="43"/>
      <c r="D584" s="43"/>
      <c r="E584" s="5" t="s">
        <v>124</v>
      </c>
      <c r="F584" s="12">
        <v>0</v>
      </c>
      <c r="G584" s="12">
        <v>0</v>
      </c>
      <c r="H584" s="40"/>
      <c r="I584" s="40"/>
      <c r="J584" s="40"/>
      <c r="K584" s="40"/>
      <c r="L584" s="40"/>
    </row>
    <row r="585" spans="1:12" x14ac:dyDescent="0.25">
      <c r="A585" s="44"/>
      <c r="B585" s="191"/>
      <c r="C585" s="44"/>
      <c r="D585" s="44"/>
      <c r="E585" s="5" t="s">
        <v>121</v>
      </c>
      <c r="F585" s="12">
        <v>0</v>
      </c>
      <c r="G585" s="12">
        <v>0</v>
      </c>
      <c r="H585" s="41"/>
      <c r="I585" s="41"/>
      <c r="J585" s="41"/>
      <c r="K585" s="41"/>
      <c r="L585" s="41"/>
    </row>
    <row r="586" spans="1:12" ht="14.45" customHeight="1" x14ac:dyDescent="0.25">
      <c r="A586" s="42" t="s">
        <v>40</v>
      </c>
      <c r="B586" s="149" t="s">
        <v>200</v>
      </c>
      <c r="C586" s="42" t="s">
        <v>81</v>
      </c>
      <c r="D586" s="82" t="s">
        <v>221</v>
      </c>
      <c r="E586" s="4" t="s">
        <v>17</v>
      </c>
      <c r="F586" s="12">
        <f>F587+F588+F589+F590</f>
        <v>0</v>
      </c>
      <c r="G586" s="12">
        <f>G587+G588+G589+G590</f>
        <v>0</v>
      </c>
      <c r="H586" s="152" t="s">
        <v>198</v>
      </c>
      <c r="I586" s="155" t="s">
        <v>199</v>
      </c>
      <c r="J586" s="39">
        <v>0</v>
      </c>
      <c r="K586" s="39">
        <v>0</v>
      </c>
      <c r="L586" s="39">
        <v>0</v>
      </c>
    </row>
    <row r="587" spans="1:12" ht="12" customHeight="1" x14ac:dyDescent="0.25">
      <c r="A587" s="43"/>
      <c r="B587" s="150"/>
      <c r="C587" s="43"/>
      <c r="D587" s="83"/>
      <c r="E587" s="5" t="s">
        <v>18</v>
      </c>
      <c r="F587" s="15">
        <v>0</v>
      </c>
      <c r="G587" s="15">
        <v>0</v>
      </c>
      <c r="H587" s="153"/>
      <c r="I587" s="156"/>
      <c r="J587" s="40"/>
      <c r="K587" s="40"/>
      <c r="L587" s="40"/>
    </row>
    <row r="588" spans="1:12" ht="22.5" x14ac:dyDescent="0.25">
      <c r="A588" s="43"/>
      <c r="B588" s="150"/>
      <c r="C588" s="43"/>
      <c r="D588" s="83"/>
      <c r="E588" s="5" t="s">
        <v>19</v>
      </c>
      <c r="F588" s="15">
        <v>0</v>
      </c>
      <c r="G588" s="15">
        <v>0</v>
      </c>
      <c r="H588" s="153"/>
      <c r="I588" s="156"/>
      <c r="J588" s="40"/>
      <c r="K588" s="40"/>
      <c r="L588" s="40"/>
    </row>
    <row r="589" spans="1:12" ht="33.75" x14ac:dyDescent="0.25">
      <c r="A589" s="43"/>
      <c r="B589" s="150"/>
      <c r="C589" s="43"/>
      <c r="D589" s="83"/>
      <c r="E589" s="5" t="s">
        <v>124</v>
      </c>
      <c r="F589" s="22">
        <v>0</v>
      </c>
      <c r="G589" s="22">
        <v>0</v>
      </c>
      <c r="H589" s="153"/>
      <c r="I589" s="156"/>
      <c r="J589" s="40"/>
      <c r="K589" s="40"/>
      <c r="L589" s="40"/>
    </row>
    <row r="590" spans="1:12" x14ac:dyDescent="0.25">
      <c r="A590" s="44"/>
      <c r="B590" s="151"/>
      <c r="C590" s="44"/>
      <c r="D590" s="84"/>
      <c r="E590" s="5" t="s">
        <v>121</v>
      </c>
      <c r="F590" s="22">
        <v>0</v>
      </c>
      <c r="G590" s="22">
        <v>0</v>
      </c>
      <c r="H590" s="154"/>
      <c r="I590" s="157"/>
      <c r="J590" s="41"/>
      <c r="K590" s="41"/>
      <c r="L590" s="41"/>
    </row>
    <row r="591" spans="1:12" x14ac:dyDescent="0.25">
      <c r="A591" s="42" t="s">
        <v>201</v>
      </c>
      <c r="B591" s="189" t="s">
        <v>202</v>
      </c>
      <c r="C591" s="42" t="s">
        <v>81</v>
      </c>
      <c r="D591" s="42" t="s">
        <v>22</v>
      </c>
      <c r="E591" s="4" t="s">
        <v>17</v>
      </c>
      <c r="F591" s="12">
        <f>SUM(F592:F595)</f>
        <v>20511183.600000001</v>
      </c>
      <c r="G591" s="12">
        <f>SUM(G592:G595)</f>
        <v>20032289.900000002</v>
      </c>
      <c r="H591" s="39" t="s">
        <v>22</v>
      </c>
      <c r="I591" s="39" t="s">
        <v>22</v>
      </c>
      <c r="J591" s="39" t="s">
        <v>22</v>
      </c>
      <c r="K591" s="39" t="s">
        <v>22</v>
      </c>
      <c r="L591" s="39" t="s">
        <v>22</v>
      </c>
    </row>
    <row r="592" spans="1:12" ht="33.75" x14ac:dyDescent="0.25">
      <c r="A592" s="43"/>
      <c r="B592" s="190"/>
      <c r="C592" s="43"/>
      <c r="D592" s="43"/>
      <c r="E592" s="5" t="s">
        <v>18</v>
      </c>
      <c r="F592" s="12">
        <f>SUM(F597,F602,F607)</f>
        <v>236887</v>
      </c>
      <c r="G592" s="12">
        <f t="shared" ref="G592" si="32">SUM(G597,G602,G607)</f>
        <v>236887</v>
      </c>
      <c r="H592" s="40"/>
      <c r="I592" s="40"/>
      <c r="J592" s="40"/>
      <c r="K592" s="40"/>
      <c r="L592" s="40"/>
    </row>
    <row r="593" spans="1:12" ht="22.5" x14ac:dyDescent="0.25">
      <c r="A593" s="43"/>
      <c r="B593" s="190"/>
      <c r="C593" s="43"/>
      <c r="D593" s="43"/>
      <c r="E593" s="5" t="s">
        <v>19</v>
      </c>
      <c r="F593" s="21">
        <f>SUM(F598,F603,F608,F613)</f>
        <v>18690500</v>
      </c>
      <c r="G593" s="21">
        <f>SUM(G598,G603,G608,G613)</f>
        <v>18238077.330000002</v>
      </c>
      <c r="H593" s="40"/>
      <c r="I593" s="40"/>
      <c r="J593" s="40"/>
      <c r="K593" s="40"/>
      <c r="L593" s="40"/>
    </row>
    <row r="594" spans="1:12" ht="33.75" x14ac:dyDescent="0.25">
      <c r="A594" s="43"/>
      <c r="B594" s="190"/>
      <c r="C594" s="43"/>
      <c r="D594" s="43"/>
      <c r="E594" s="5" t="s">
        <v>124</v>
      </c>
      <c r="F594" s="12">
        <f>SUM(F599,F604,F609,F614)</f>
        <v>1583796.6</v>
      </c>
      <c r="G594" s="12">
        <f>SUM(G599,G604,G609,G614)</f>
        <v>1557325.57</v>
      </c>
      <c r="H594" s="40"/>
      <c r="I594" s="40"/>
      <c r="J594" s="40"/>
      <c r="K594" s="40"/>
      <c r="L594" s="40"/>
    </row>
    <row r="595" spans="1:12" x14ac:dyDescent="0.25">
      <c r="A595" s="44"/>
      <c r="B595" s="191"/>
      <c r="C595" s="44"/>
      <c r="D595" s="44"/>
      <c r="E595" s="5" t="s">
        <v>121</v>
      </c>
      <c r="F595" s="12">
        <f>SUM(F600,F605,F615)</f>
        <v>0</v>
      </c>
      <c r="G595" s="12">
        <f>SUM(G600,G605,G615)</f>
        <v>0</v>
      </c>
      <c r="H595" s="41"/>
      <c r="I595" s="41"/>
      <c r="J595" s="41"/>
      <c r="K595" s="41"/>
      <c r="L595" s="41"/>
    </row>
    <row r="596" spans="1:12" ht="12.6" customHeight="1" x14ac:dyDescent="0.25">
      <c r="A596" s="42" t="s">
        <v>253</v>
      </c>
      <c r="B596" s="281" t="s">
        <v>254</v>
      </c>
      <c r="C596" s="42" t="s">
        <v>81</v>
      </c>
      <c r="D596" s="82"/>
      <c r="E596" s="4" t="s">
        <v>17</v>
      </c>
      <c r="F596" s="12">
        <f>SUM(F597:F600)</f>
        <v>581938.17000000004</v>
      </c>
      <c r="G596" s="12">
        <f>SUM(G597:G600)</f>
        <v>581938.17000000004</v>
      </c>
      <c r="H596" s="152" t="s">
        <v>255</v>
      </c>
      <c r="I596" s="155" t="s">
        <v>239</v>
      </c>
      <c r="J596" s="39">
        <v>0</v>
      </c>
      <c r="K596" s="39">
        <v>0</v>
      </c>
      <c r="L596" s="39">
        <v>0</v>
      </c>
    </row>
    <row r="597" spans="1:12" ht="33.75" x14ac:dyDescent="0.25">
      <c r="A597" s="43"/>
      <c r="B597" s="282"/>
      <c r="C597" s="43"/>
      <c r="D597" s="83"/>
      <c r="E597" s="5" t="s">
        <v>18</v>
      </c>
      <c r="F597" s="15">
        <v>0</v>
      </c>
      <c r="G597" s="15">
        <v>0</v>
      </c>
      <c r="H597" s="153"/>
      <c r="I597" s="156"/>
      <c r="J597" s="40"/>
      <c r="K597" s="40"/>
      <c r="L597" s="40"/>
    </row>
    <row r="598" spans="1:12" ht="25.9" customHeight="1" x14ac:dyDescent="0.25">
      <c r="A598" s="43"/>
      <c r="B598" s="282"/>
      <c r="C598" s="43"/>
      <c r="D598" s="83"/>
      <c r="E598" s="5" t="s">
        <v>19</v>
      </c>
      <c r="F598" s="23">
        <v>0</v>
      </c>
      <c r="G598" s="23">
        <v>0</v>
      </c>
      <c r="H598" s="153"/>
      <c r="I598" s="156"/>
      <c r="J598" s="40"/>
      <c r="K598" s="40"/>
      <c r="L598" s="40"/>
    </row>
    <row r="599" spans="1:12" ht="28.9" customHeight="1" x14ac:dyDescent="0.25">
      <c r="A599" s="43"/>
      <c r="B599" s="282"/>
      <c r="C599" s="43"/>
      <c r="D599" s="83"/>
      <c r="E599" s="5" t="s">
        <v>124</v>
      </c>
      <c r="F599" s="23">
        <v>581938.17000000004</v>
      </c>
      <c r="G599" s="23">
        <f>F599</f>
        <v>581938.17000000004</v>
      </c>
      <c r="H599" s="153"/>
      <c r="I599" s="156"/>
      <c r="J599" s="40"/>
      <c r="K599" s="40"/>
      <c r="L599" s="40"/>
    </row>
    <row r="600" spans="1:12" ht="13.9" customHeight="1" x14ac:dyDescent="0.25">
      <c r="A600" s="44"/>
      <c r="B600" s="283"/>
      <c r="C600" s="44"/>
      <c r="D600" s="84"/>
      <c r="E600" s="5" t="s">
        <v>121</v>
      </c>
      <c r="F600" s="12">
        <v>0</v>
      </c>
      <c r="G600" s="12">
        <v>0</v>
      </c>
      <c r="H600" s="154"/>
      <c r="I600" s="157"/>
      <c r="J600" s="41"/>
      <c r="K600" s="41"/>
      <c r="L600" s="41"/>
    </row>
    <row r="601" spans="1:12" ht="15" customHeight="1" x14ac:dyDescent="0.25">
      <c r="A601" s="42" t="s">
        <v>303</v>
      </c>
      <c r="B601" s="281" t="s">
        <v>304</v>
      </c>
      <c r="C601" s="42" t="s">
        <v>81</v>
      </c>
      <c r="D601" s="82"/>
      <c r="E601" s="4" t="s">
        <v>17</v>
      </c>
      <c r="F601" s="12">
        <f>SUM(F602:F605)</f>
        <v>15224881.15</v>
      </c>
      <c r="G601" s="12">
        <f>SUM(G602:G605)</f>
        <v>15224881.15</v>
      </c>
      <c r="H601" s="152" t="s">
        <v>255</v>
      </c>
      <c r="I601" s="155" t="s">
        <v>239</v>
      </c>
      <c r="J601" s="39">
        <v>2.38</v>
      </c>
      <c r="K601" s="39">
        <v>2.38</v>
      </c>
      <c r="L601" s="39">
        <v>2.38</v>
      </c>
    </row>
    <row r="602" spans="1:12" ht="29.45" customHeight="1" x14ac:dyDescent="0.25">
      <c r="A602" s="43"/>
      <c r="B602" s="282"/>
      <c r="C602" s="43"/>
      <c r="D602" s="83"/>
      <c r="E602" s="5" t="s">
        <v>18</v>
      </c>
      <c r="F602" s="15">
        <v>0</v>
      </c>
      <c r="G602" s="15">
        <v>0</v>
      </c>
      <c r="H602" s="153"/>
      <c r="I602" s="156"/>
      <c r="J602" s="40"/>
      <c r="K602" s="40"/>
      <c r="L602" s="40"/>
    </row>
    <row r="603" spans="1:12" ht="19.899999999999999" customHeight="1" x14ac:dyDescent="0.25">
      <c r="A603" s="43"/>
      <c r="B603" s="282"/>
      <c r="C603" s="43"/>
      <c r="D603" s="83"/>
      <c r="E603" s="5" t="s">
        <v>19</v>
      </c>
      <c r="F603" s="23">
        <v>14383320.060000001</v>
      </c>
      <c r="G603" s="23">
        <f>F603</f>
        <v>14383320.060000001</v>
      </c>
      <c r="H603" s="153"/>
      <c r="I603" s="156"/>
      <c r="J603" s="40"/>
      <c r="K603" s="40"/>
      <c r="L603" s="40"/>
    </row>
    <row r="604" spans="1:12" ht="27.6" customHeight="1" x14ac:dyDescent="0.25">
      <c r="A604" s="43"/>
      <c r="B604" s="282"/>
      <c r="C604" s="43"/>
      <c r="D604" s="83"/>
      <c r="E604" s="5" t="s">
        <v>124</v>
      </c>
      <c r="F604" s="23">
        <v>841561.09</v>
      </c>
      <c r="G604" s="23">
        <f>F604</f>
        <v>841561.09</v>
      </c>
      <c r="H604" s="153"/>
      <c r="I604" s="156"/>
      <c r="J604" s="40"/>
      <c r="K604" s="40"/>
      <c r="L604" s="40"/>
    </row>
    <row r="605" spans="1:12" ht="13.15" customHeight="1" x14ac:dyDescent="0.25">
      <c r="A605" s="44"/>
      <c r="B605" s="283"/>
      <c r="C605" s="44"/>
      <c r="D605" s="84"/>
      <c r="E605" s="5" t="s">
        <v>121</v>
      </c>
      <c r="F605" s="12">
        <v>0</v>
      </c>
      <c r="G605" s="12">
        <v>0</v>
      </c>
      <c r="H605" s="154"/>
      <c r="I605" s="157"/>
      <c r="J605" s="41"/>
      <c r="K605" s="41"/>
      <c r="L605" s="41"/>
    </row>
    <row r="606" spans="1:12" ht="15" customHeight="1" x14ac:dyDescent="0.25">
      <c r="A606" s="42" t="s">
        <v>305</v>
      </c>
      <c r="B606" s="281" t="s">
        <v>306</v>
      </c>
      <c r="C606" s="42" t="s">
        <v>81</v>
      </c>
      <c r="D606" s="82"/>
      <c r="E606" s="4" t="s">
        <v>17</v>
      </c>
      <c r="F606" s="12">
        <f>SUM(F607:F610)</f>
        <v>1804387</v>
      </c>
      <c r="G606" s="12">
        <f>SUM(G607:G610)</f>
        <v>1804387</v>
      </c>
      <c r="H606" s="152" t="s">
        <v>307</v>
      </c>
      <c r="I606" s="155" t="s">
        <v>150</v>
      </c>
      <c r="J606" s="39">
        <v>1</v>
      </c>
      <c r="K606" s="39">
        <v>1</v>
      </c>
      <c r="L606" s="39">
        <v>1</v>
      </c>
    </row>
    <row r="607" spans="1:12" ht="33.75" x14ac:dyDescent="0.25">
      <c r="A607" s="43"/>
      <c r="B607" s="282"/>
      <c r="C607" s="43"/>
      <c r="D607" s="83"/>
      <c r="E607" s="5" t="s">
        <v>18</v>
      </c>
      <c r="F607" s="15">
        <v>236887</v>
      </c>
      <c r="G607" s="15">
        <v>236887</v>
      </c>
      <c r="H607" s="153"/>
      <c r="I607" s="156"/>
      <c r="J607" s="40"/>
      <c r="K607" s="40"/>
      <c r="L607" s="40"/>
    </row>
    <row r="608" spans="1:12" ht="22.5" x14ac:dyDescent="0.25">
      <c r="A608" s="43"/>
      <c r="B608" s="282"/>
      <c r="C608" s="43"/>
      <c r="D608" s="83"/>
      <c r="E608" s="5" t="s">
        <v>19</v>
      </c>
      <c r="F608" s="23">
        <v>1567500</v>
      </c>
      <c r="G608" s="23">
        <f>F608</f>
        <v>1567500</v>
      </c>
      <c r="H608" s="153"/>
      <c r="I608" s="156"/>
      <c r="J608" s="40"/>
      <c r="K608" s="40"/>
      <c r="L608" s="40"/>
    </row>
    <row r="609" spans="1:12" ht="33.75" x14ac:dyDescent="0.25">
      <c r="A609" s="43"/>
      <c r="B609" s="282"/>
      <c r="C609" s="43"/>
      <c r="D609" s="83"/>
      <c r="E609" s="5" t="s">
        <v>124</v>
      </c>
      <c r="F609" s="23">
        <v>0</v>
      </c>
      <c r="G609" s="23">
        <f>F609</f>
        <v>0</v>
      </c>
      <c r="H609" s="153"/>
      <c r="I609" s="156"/>
      <c r="J609" s="40"/>
      <c r="K609" s="40"/>
      <c r="L609" s="40"/>
    </row>
    <row r="610" spans="1:12" x14ac:dyDescent="0.25">
      <c r="A610" s="44"/>
      <c r="B610" s="283"/>
      <c r="C610" s="44"/>
      <c r="D610" s="84"/>
      <c r="E610" s="5" t="s">
        <v>121</v>
      </c>
      <c r="F610" s="12">
        <v>0</v>
      </c>
      <c r="G610" s="12">
        <v>0</v>
      </c>
      <c r="H610" s="154"/>
      <c r="I610" s="157"/>
      <c r="J610" s="41"/>
      <c r="K610" s="41"/>
      <c r="L610" s="41"/>
    </row>
    <row r="611" spans="1:12" ht="15" customHeight="1" x14ac:dyDescent="0.25">
      <c r="A611" s="42" t="s">
        <v>308</v>
      </c>
      <c r="B611" s="281" t="s">
        <v>309</v>
      </c>
      <c r="C611" s="42" t="s">
        <v>81</v>
      </c>
      <c r="D611" s="82"/>
      <c r="E611" s="4" t="s">
        <v>17</v>
      </c>
      <c r="F611" s="12">
        <f>SUM(F612:F615)</f>
        <v>2899977.28</v>
      </c>
      <c r="G611" s="12">
        <f>SUM(G612:G615)</f>
        <v>2421083.58</v>
      </c>
      <c r="H611" s="152" t="s">
        <v>310</v>
      </c>
      <c r="I611" s="155" t="s">
        <v>239</v>
      </c>
      <c r="J611" s="39">
        <v>0.44</v>
      </c>
      <c r="K611" s="39">
        <v>0.38</v>
      </c>
      <c r="L611" s="39">
        <v>0.44</v>
      </c>
    </row>
    <row r="612" spans="1:12" ht="33.75" x14ac:dyDescent="0.25">
      <c r="A612" s="43"/>
      <c r="B612" s="282"/>
      <c r="C612" s="43"/>
      <c r="D612" s="83"/>
      <c r="E612" s="5" t="s">
        <v>18</v>
      </c>
      <c r="F612" s="15">
        <v>0</v>
      </c>
      <c r="G612" s="15">
        <v>0</v>
      </c>
      <c r="H612" s="153"/>
      <c r="I612" s="156"/>
      <c r="J612" s="40"/>
      <c r="K612" s="40"/>
      <c r="L612" s="40"/>
    </row>
    <row r="613" spans="1:12" ht="22.5" x14ac:dyDescent="0.25">
      <c r="A613" s="43"/>
      <c r="B613" s="282"/>
      <c r="C613" s="43"/>
      <c r="D613" s="83"/>
      <c r="E613" s="5" t="s">
        <v>19</v>
      </c>
      <c r="F613" s="23">
        <v>2739679.94</v>
      </c>
      <c r="G613" s="23">
        <v>2287257.27</v>
      </c>
      <c r="H613" s="153"/>
      <c r="I613" s="156"/>
      <c r="J613" s="40"/>
      <c r="K613" s="40"/>
      <c r="L613" s="40"/>
    </row>
    <row r="614" spans="1:12" ht="33.75" x14ac:dyDescent="0.25">
      <c r="A614" s="43"/>
      <c r="B614" s="282"/>
      <c r="C614" s="43"/>
      <c r="D614" s="83"/>
      <c r="E614" s="5" t="s">
        <v>124</v>
      </c>
      <c r="F614" s="23">
        <v>160297.34</v>
      </c>
      <c r="G614" s="23">
        <v>133826.31</v>
      </c>
      <c r="H614" s="153"/>
      <c r="I614" s="156"/>
      <c r="J614" s="40"/>
      <c r="K614" s="40"/>
      <c r="L614" s="40"/>
    </row>
    <row r="615" spans="1:12" x14ac:dyDescent="0.25">
      <c r="A615" s="44"/>
      <c r="B615" s="283"/>
      <c r="C615" s="44"/>
      <c r="D615" s="84"/>
      <c r="E615" s="5" t="s">
        <v>121</v>
      </c>
      <c r="F615" s="12">
        <v>0</v>
      </c>
      <c r="G615" s="12">
        <v>0</v>
      </c>
      <c r="H615" s="154"/>
      <c r="I615" s="157"/>
      <c r="J615" s="41"/>
      <c r="K615" s="41"/>
      <c r="L615" s="41"/>
    </row>
    <row r="616" spans="1:12" x14ac:dyDescent="0.25">
      <c r="A616" s="74" t="s">
        <v>256</v>
      </c>
      <c r="B616" s="158"/>
      <c r="C616" s="39" t="s">
        <v>22</v>
      </c>
      <c r="D616" s="39" t="s">
        <v>22</v>
      </c>
      <c r="E616" s="18" t="s">
        <v>17</v>
      </c>
      <c r="F616" s="33">
        <f>F617+F618+F619+F620</f>
        <v>20511183.600000001</v>
      </c>
      <c r="G616" s="33">
        <f>G617+G618+G619+G620</f>
        <v>20032289.900000002</v>
      </c>
      <c r="H616" s="39" t="s">
        <v>22</v>
      </c>
      <c r="I616" s="39" t="s">
        <v>22</v>
      </c>
      <c r="J616" s="39" t="s">
        <v>22</v>
      </c>
      <c r="K616" s="39" t="s">
        <v>22</v>
      </c>
      <c r="L616" s="39" t="s">
        <v>22</v>
      </c>
    </row>
    <row r="617" spans="1:12" ht="42" x14ac:dyDescent="0.25">
      <c r="A617" s="159"/>
      <c r="B617" s="160"/>
      <c r="C617" s="40"/>
      <c r="D617" s="40"/>
      <c r="E617" s="19" t="s">
        <v>18</v>
      </c>
      <c r="F617" s="33">
        <f>F577</f>
        <v>236887</v>
      </c>
      <c r="G617" s="33">
        <f>G577</f>
        <v>236887</v>
      </c>
      <c r="H617" s="40"/>
      <c r="I617" s="40"/>
      <c r="J617" s="40"/>
      <c r="K617" s="40"/>
      <c r="L617" s="40"/>
    </row>
    <row r="618" spans="1:12" ht="21" x14ac:dyDescent="0.25">
      <c r="A618" s="159"/>
      <c r="B618" s="160"/>
      <c r="C618" s="40"/>
      <c r="D618" s="40"/>
      <c r="E618" s="19" t="s">
        <v>19</v>
      </c>
      <c r="F618" s="34">
        <f>F578</f>
        <v>18690500</v>
      </c>
      <c r="G618" s="34">
        <f>G578</f>
        <v>18238077.330000002</v>
      </c>
      <c r="H618" s="40"/>
      <c r="I618" s="40"/>
      <c r="J618" s="40"/>
      <c r="K618" s="40"/>
      <c r="L618" s="40"/>
    </row>
    <row r="619" spans="1:12" ht="31.5" x14ac:dyDescent="0.25">
      <c r="A619" s="159"/>
      <c r="B619" s="160"/>
      <c r="C619" s="40"/>
      <c r="D619" s="40"/>
      <c r="E619" s="19" t="s">
        <v>124</v>
      </c>
      <c r="F619" s="33">
        <f t="shared" ref="F619:G619" si="33">F579</f>
        <v>1583796.6</v>
      </c>
      <c r="G619" s="33">
        <f t="shared" si="33"/>
        <v>1557325.57</v>
      </c>
      <c r="H619" s="40"/>
      <c r="I619" s="40"/>
      <c r="J619" s="40"/>
      <c r="K619" s="40"/>
      <c r="L619" s="40"/>
    </row>
    <row r="620" spans="1:12" x14ac:dyDescent="0.25">
      <c r="A620" s="161"/>
      <c r="B620" s="162"/>
      <c r="C620" s="41"/>
      <c r="D620" s="41"/>
      <c r="E620" s="19" t="s">
        <v>121</v>
      </c>
      <c r="F620" s="33">
        <f>F580</f>
        <v>0</v>
      </c>
      <c r="G620" s="33">
        <f>G580</f>
        <v>0</v>
      </c>
      <c r="H620" s="41"/>
      <c r="I620" s="41"/>
      <c r="J620" s="41"/>
      <c r="K620" s="41"/>
      <c r="L620" s="41"/>
    </row>
    <row r="621" spans="1:12" x14ac:dyDescent="0.25">
      <c r="A621" s="137" t="s">
        <v>203</v>
      </c>
      <c r="B621" s="138"/>
      <c r="C621" s="71" t="s">
        <v>22</v>
      </c>
      <c r="D621" s="71" t="s">
        <v>22</v>
      </c>
      <c r="E621" s="18" t="s">
        <v>17</v>
      </c>
      <c r="F621" s="14">
        <f>SUM(F622:F625)</f>
        <v>187520114.76000002</v>
      </c>
      <c r="G621" s="14">
        <f>SUM(G622:G625)</f>
        <v>179860317.31</v>
      </c>
      <c r="H621" s="71" t="s">
        <v>22</v>
      </c>
      <c r="I621" s="71" t="s">
        <v>22</v>
      </c>
      <c r="J621" s="71" t="s">
        <v>22</v>
      </c>
      <c r="K621" s="71" t="s">
        <v>22</v>
      </c>
      <c r="L621" s="71" t="s">
        <v>22</v>
      </c>
    </row>
    <row r="622" spans="1:12" ht="42" x14ac:dyDescent="0.25">
      <c r="A622" s="139"/>
      <c r="B622" s="140"/>
      <c r="C622" s="72"/>
      <c r="D622" s="72"/>
      <c r="E622" s="19" t="s">
        <v>18</v>
      </c>
      <c r="F622" s="14">
        <f>F570+F533+F506+F374+F322+F280+F183+F111+F74+F617</f>
        <v>103252573.25</v>
      </c>
      <c r="G622" s="14">
        <f>G570+G533+G506+G374+G322+G280+G183+G111+G74+G617</f>
        <v>100470904.61</v>
      </c>
      <c r="H622" s="72"/>
      <c r="I622" s="72"/>
      <c r="J622" s="72"/>
      <c r="K622" s="72"/>
      <c r="L622" s="72"/>
    </row>
    <row r="623" spans="1:12" ht="21" x14ac:dyDescent="0.25">
      <c r="A623" s="139"/>
      <c r="B623" s="140"/>
      <c r="C623" s="72"/>
      <c r="D623" s="72"/>
      <c r="E623" s="19" t="s">
        <v>19</v>
      </c>
      <c r="F623" s="14">
        <f>F571+F534+F507+F375+F323+F281+F184+F112+F75+F618</f>
        <v>73702485.609999999</v>
      </c>
      <c r="G623" s="14">
        <f>G571+G534+G507+G375+G323+G281+G184+G112+G75+G618</f>
        <v>73239935.819999993</v>
      </c>
      <c r="H623" s="72"/>
      <c r="I623" s="72"/>
      <c r="J623" s="72"/>
      <c r="K623" s="72"/>
      <c r="L623" s="72"/>
    </row>
    <row r="624" spans="1:12" ht="22.9" customHeight="1" x14ac:dyDescent="0.25">
      <c r="A624" s="139"/>
      <c r="B624" s="140"/>
      <c r="C624" s="72"/>
      <c r="D624" s="72"/>
      <c r="E624" s="19" t="s">
        <v>124</v>
      </c>
      <c r="F624" s="14">
        <f>F76+F113+F185+F282+F324+F376+F508+F572+F535+F619</f>
        <v>10565055.9</v>
      </c>
      <c r="G624" s="14">
        <f>G76+G113+G185+G282+G324+G376+G508+G572+G535+G619</f>
        <v>6149476.8800000008</v>
      </c>
      <c r="H624" s="72"/>
      <c r="I624" s="72"/>
      <c r="J624" s="72"/>
      <c r="K624" s="72"/>
      <c r="L624" s="72"/>
    </row>
    <row r="625" spans="1:12" x14ac:dyDescent="0.25">
      <c r="A625" s="141"/>
      <c r="B625" s="142"/>
      <c r="C625" s="73"/>
      <c r="D625" s="73"/>
      <c r="E625" s="19" t="s">
        <v>121</v>
      </c>
      <c r="F625" s="14">
        <f>F620</f>
        <v>0</v>
      </c>
      <c r="G625" s="14">
        <f>G620</f>
        <v>0</v>
      </c>
      <c r="H625" s="73"/>
      <c r="I625" s="73"/>
      <c r="J625" s="73"/>
      <c r="K625" s="73"/>
      <c r="L625" s="73"/>
    </row>
  </sheetData>
  <mergeCells count="1049">
    <mergeCell ref="A188:L188"/>
    <mergeCell ref="A189:A193"/>
    <mergeCell ref="B189:D193"/>
    <mergeCell ref="C209:C213"/>
    <mergeCell ref="L132:L136"/>
    <mergeCell ref="A234:A238"/>
    <mergeCell ref="B234:B238"/>
    <mergeCell ref="C234:C238"/>
    <mergeCell ref="L234:L238"/>
    <mergeCell ref="A239:A243"/>
    <mergeCell ref="B239:B243"/>
    <mergeCell ref="C239:C243"/>
    <mergeCell ref="D239:D243"/>
    <mergeCell ref="H239:H243"/>
    <mergeCell ref="I239:I243"/>
    <mergeCell ref="J239:J243"/>
    <mergeCell ref="K239:K243"/>
    <mergeCell ref="L239:L243"/>
    <mergeCell ref="L172:L176"/>
    <mergeCell ref="K167:K171"/>
    <mergeCell ref="L167:L171"/>
    <mergeCell ref="H162:H166"/>
    <mergeCell ref="H189:H193"/>
    <mergeCell ref="J214:J218"/>
    <mergeCell ref="J194:J198"/>
    <mergeCell ref="C182:C186"/>
    <mergeCell ref="A177:A181"/>
    <mergeCell ref="D182:D186"/>
    <mergeCell ref="H182:H186"/>
    <mergeCell ref="L177:L181"/>
    <mergeCell ref="A142:A146"/>
    <mergeCell ref="B142:B146"/>
    <mergeCell ref="L117:L121"/>
    <mergeCell ref="A122:A126"/>
    <mergeCell ref="B122:B126"/>
    <mergeCell ref="C122:C126"/>
    <mergeCell ref="D122:D126"/>
    <mergeCell ref="H122:H126"/>
    <mergeCell ref="I122:I126"/>
    <mergeCell ref="J122:J126"/>
    <mergeCell ref="K122:K126"/>
    <mergeCell ref="L122:L126"/>
    <mergeCell ref="A127:A131"/>
    <mergeCell ref="B127:B131"/>
    <mergeCell ref="C127:C131"/>
    <mergeCell ref="D127:D131"/>
    <mergeCell ref="H127:H131"/>
    <mergeCell ref="I127:I131"/>
    <mergeCell ref="J127:J131"/>
    <mergeCell ref="K127:K131"/>
    <mergeCell ref="L127:L131"/>
    <mergeCell ref="C532:C536"/>
    <mergeCell ref="D532:D536"/>
    <mergeCell ref="H532:H536"/>
    <mergeCell ref="I532:I536"/>
    <mergeCell ref="J532:J536"/>
    <mergeCell ref="K532:K536"/>
    <mergeCell ref="L532:L536"/>
    <mergeCell ref="A522:A526"/>
    <mergeCell ref="B522:B526"/>
    <mergeCell ref="C522:C526"/>
    <mergeCell ref="D522:D526"/>
    <mergeCell ref="H522:H526"/>
    <mergeCell ref="I522:I526"/>
    <mergeCell ref="J522:J526"/>
    <mergeCell ref="K522:K526"/>
    <mergeCell ref="L522:L526"/>
    <mergeCell ref="A527:A531"/>
    <mergeCell ref="B527:B531"/>
    <mergeCell ref="C527:C531"/>
    <mergeCell ref="D527:D531"/>
    <mergeCell ref="H527:H531"/>
    <mergeCell ref="B517:B521"/>
    <mergeCell ref="D517:D521"/>
    <mergeCell ref="H517:H521"/>
    <mergeCell ref="H576:H580"/>
    <mergeCell ref="K348:K352"/>
    <mergeCell ref="L358:L362"/>
    <mergeCell ref="K576:K580"/>
    <mergeCell ref="B596:B600"/>
    <mergeCell ref="A285:L285"/>
    <mergeCell ref="C400:C404"/>
    <mergeCell ref="A611:A615"/>
    <mergeCell ref="B611:B615"/>
    <mergeCell ref="C611:C615"/>
    <mergeCell ref="D611:D615"/>
    <mergeCell ref="H611:H615"/>
    <mergeCell ref="I611:I615"/>
    <mergeCell ref="J611:J615"/>
    <mergeCell ref="K611:K615"/>
    <mergeCell ref="L611:L615"/>
    <mergeCell ref="H591:H595"/>
    <mergeCell ref="I591:I595"/>
    <mergeCell ref="J591:J595"/>
    <mergeCell ref="K591:K595"/>
    <mergeCell ref="L591:L595"/>
    <mergeCell ref="L576:L580"/>
    <mergeCell ref="A581:A585"/>
    <mergeCell ref="B581:B585"/>
    <mergeCell ref="C581:C585"/>
    <mergeCell ref="J517:J521"/>
    <mergeCell ref="K517:K521"/>
    <mergeCell ref="L517:L521"/>
    <mergeCell ref="A532:B536"/>
    <mergeCell ref="H353:H357"/>
    <mergeCell ref="L348:L352"/>
    <mergeCell ref="J348:J352"/>
    <mergeCell ref="B475:D479"/>
    <mergeCell ref="H475:H479"/>
    <mergeCell ref="L480:L484"/>
    <mergeCell ref="H460:H464"/>
    <mergeCell ref="I460:I464"/>
    <mergeCell ref="J460:J464"/>
    <mergeCell ref="K460:K464"/>
    <mergeCell ref="C495:C499"/>
    <mergeCell ref="D495:D499"/>
    <mergeCell ref="L475:L479"/>
    <mergeCell ref="K410:K414"/>
    <mergeCell ref="D385:D389"/>
    <mergeCell ref="I385:I389"/>
    <mergeCell ref="J385:J389"/>
    <mergeCell ref="K435:K439"/>
    <mergeCell ref="L435:L439"/>
    <mergeCell ref="D415:D419"/>
    <mergeCell ref="J430:J434"/>
    <mergeCell ref="L440:L444"/>
    <mergeCell ref="J400:J409"/>
    <mergeCell ref="B425:B429"/>
    <mergeCell ref="H490:H494"/>
    <mergeCell ref="L301:L305"/>
    <mergeCell ref="L306:L310"/>
    <mergeCell ref="L581:L585"/>
    <mergeCell ref="I601:I605"/>
    <mergeCell ref="J601:J605"/>
    <mergeCell ref="K601:K605"/>
    <mergeCell ref="L601:L605"/>
    <mergeCell ref="H85:H89"/>
    <mergeCell ref="I85:I89"/>
    <mergeCell ref="J85:J89"/>
    <mergeCell ref="K85:K89"/>
    <mergeCell ref="L85:L89"/>
    <mergeCell ref="H505:H509"/>
    <mergeCell ref="I505:I509"/>
    <mergeCell ref="H348:H352"/>
    <mergeCell ref="I162:I166"/>
    <mergeCell ref="K162:K166"/>
    <mergeCell ref="L162:L166"/>
    <mergeCell ref="L321:L325"/>
    <mergeCell ref="A187:L187"/>
    <mergeCell ref="H214:H218"/>
    <mergeCell ref="C177:C181"/>
    <mergeCell ref="A182:B186"/>
    <mergeCell ref="K194:K198"/>
    <mergeCell ref="L194:L198"/>
    <mergeCell ref="C274:C278"/>
    <mergeCell ref="D274:D278"/>
    <mergeCell ref="J338:J342"/>
    <mergeCell ref="D581:D585"/>
    <mergeCell ref="H581:H585"/>
    <mergeCell ref="I581:I585"/>
    <mergeCell ref="A510:L510"/>
    <mergeCell ref="K338:K342"/>
    <mergeCell ref="L338:L342"/>
    <mergeCell ref="J368:J372"/>
    <mergeCell ref="K363:K367"/>
    <mergeCell ref="I606:I610"/>
    <mergeCell ref="J606:J610"/>
    <mergeCell ref="K606:K610"/>
    <mergeCell ref="L586:L590"/>
    <mergeCell ref="L606:L610"/>
    <mergeCell ref="A601:A605"/>
    <mergeCell ref="B601:B605"/>
    <mergeCell ref="C601:C605"/>
    <mergeCell ref="D601:D605"/>
    <mergeCell ref="H601:H605"/>
    <mergeCell ref="D591:D595"/>
    <mergeCell ref="C596:C600"/>
    <mergeCell ref="D596:D600"/>
    <mergeCell ref="H596:H600"/>
    <mergeCell ref="I596:I600"/>
    <mergeCell ref="L596:L600"/>
    <mergeCell ref="A591:A595"/>
    <mergeCell ref="B591:B595"/>
    <mergeCell ref="A606:A610"/>
    <mergeCell ref="B606:B610"/>
    <mergeCell ref="C606:C610"/>
    <mergeCell ref="D606:D610"/>
    <mergeCell ref="H606:H610"/>
    <mergeCell ref="J596:J600"/>
    <mergeCell ref="K596:K600"/>
    <mergeCell ref="K505:K509"/>
    <mergeCell ref="L505:L509"/>
    <mergeCell ref="A537:L537"/>
    <mergeCell ref="L539:L543"/>
    <mergeCell ref="B539:D543"/>
    <mergeCell ref="I539:I543"/>
    <mergeCell ref="A544:A548"/>
    <mergeCell ref="H495:H499"/>
    <mergeCell ref="I495:I499"/>
    <mergeCell ref="J495:J499"/>
    <mergeCell ref="D500:D504"/>
    <mergeCell ref="L490:L494"/>
    <mergeCell ref="K490:K494"/>
    <mergeCell ref="A485:A489"/>
    <mergeCell ref="A480:A484"/>
    <mergeCell ref="A511:L511"/>
    <mergeCell ref="A512:A516"/>
    <mergeCell ref="B512:D516"/>
    <mergeCell ref="H512:H516"/>
    <mergeCell ref="J500:J504"/>
    <mergeCell ref="K500:K504"/>
    <mergeCell ref="L500:L504"/>
    <mergeCell ref="K512:K516"/>
    <mergeCell ref="C517:C521"/>
    <mergeCell ref="K495:K499"/>
    <mergeCell ref="L495:L499"/>
    <mergeCell ref="I517:I521"/>
    <mergeCell ref="I490:I494"/>
    <mergeCell ref="J490:J494"/>
    <mergeCell ref="B490:B494"/>
    <mergeCell ref="B495:B499"/>
    <mergeCell ref="I527:I531"/>
    <mergeCell ref="J527:J531"/>
    <mergeCell ref="K527:K531"/>
    <mergeCell ref="L527:L531"/>
    <mergeCell ref="L189:L193"/>
    <mergeCell ref="C194:C198"/>
    <mergeCell ref="D194:D198"/>
    <mergeCell ref="A80:A84"/>
    <mergeCell ref="L28:L32"/>
    <mergeCell ref="H28:H32"/>
    <mergeCell ref="I28:I32"/>
    <mergeCell ref="J28:J32"/>
    <mergeCell ref="K28:K32"/>
    <mergeCell ref="H48:H52"/>
    <mergeCell ref="I48:I52"/>
    <mergeCell ref="J48:J52"/>
    <mergeCell ref="K48:K52"/>
    <mergeCell ref="L48:L52"/>
    <mergeCell ref="J53:J57"/>
    <mergeCell ref="K53:K57"/>
    <mergeCell ref="K58:K62"/>
    <mergeCell ref="L68:L72"/>
    <mergeCell ref="I68:I72"/>
    <mergeCell ref="J68:J72"/>
    <mergeCell ref="K68:K72"/>
    <mergeCell ref="K38:K42"/>
    <mergeCell ref="L53:L57"/>
    <mergeCell ref="H53:H57"/>
    <mergeCell ref="I53:I57"/>
    <mergeCell ref="B85:B89"/>
    <mergeCell ref="C85:C89"/>
    <mergeCell ref="C132:C136"/>
    <mergeCell ref="D132:D136"/>
    <mergeCell ref="A117:A121"/>
    <mergeCell ref="B117:D121"/>
    <mergeCell ref="H117:H121"/>
    <mergeCell ref="C254:C258"/>
    <mergeCell ref="D254:D258"/>
    <mergeCell ref="H254:H258"/>
    <mergeCell ref="A33:A37"/>
    <mergeCell ref="B33:B37"/>
    <mergeCell ref="C33:C37"/>
    <mergeCell ref="D33:D37"/>
    <mergeCell ref="H33:H37"/>
    <mergeCell ref="I33:I37"/>
    <mergeCell ref="D279:D283"/>
    <mergeCell ref="H279:H283"/>
    <mergeCell ref="K279:K283"/>
    <mergeCell ref="I279:I283"/>
    <mergeCell ref="J279:J283"/>
    <mergeCell ref="K306:K310"/>
    <mergeCell ref="A301:A305"/>
    <mergeCell ref="B301:D305"/>
    <mergeCell ref="H301:H305"/>
    <mergeCell ref="I301:I305"/>
    <mergeCell ref="J301:J305"/>
    <mergeCell ref="K301:K305"/>
    <mergeCell ref="A306:A310"/>
    <mergeCell ref="K219:K220"/>
    <mergeCell ref="H244:H248"/>
    <mergeCell ref="H219:H220"/>
    <mergeCell ref="A209:A213"/>
    <mergeCell ref="B209:B213"/>
    <mergeCell ref="I117:I121"/>
    <mergeCell ref="J117:J121"/>
    <mergeCell ref="K117:K121"/>
    <mergeCell ref="A132:A136"/>
    <mergeCell ref="B132:B136"/>
    <mergeCell ref="L38:L42"/>
    <mergeCell ref="A43:A47"/>
    <mergeCell ref="B43:B47"/>
    <mergeCell ref="C43:C47"/>
    <mergeCell ref="D43:D47"/>
    <mergeCell ref="H43:H47"/>
    <mergeCell ref="I43:I47"/>
    <mergeCell ref="J43:J47"/>
    <mergeCell ref="K43:K47"/>
    <mergeCell ref="L43:L47"/>
    <mergeCell ref="I214:I218"/>
    <mergeCell ref="K259:K263"/>
    <mergeCell ref="B274:B278"/>
    <mergeCell ref="D269:D273"/>
    <mergeCell ref="H269:H273"/>
    <mergeCell ref="I269:I273"/>
    <mergeCell ref="J269:J273"/>
    <mergeCell ref="H259:H263"/>
    <mergeCell ref="A269:A273"/>
    <mergeCell ref="B259:B263"/>
    <mergeCell ref="C259:C263"/>
    <mergeCell ref="L214:L218"/>
    <mergeCell ref="I209:I213"/>
    <mergeCell ref="J209:J213"/>
    <mergeCell ref="K209:K213"/>
    <mergeCell ref="L209:L213"/>
    <mergeCell ref="K269:K273"/>
    <mergeCell ref="L269:L273"/>
    <mergeCell ref="A274:A278"/>
    <mergeCell ref="B219:B223"/>
    <mergeCell ref="C219:C223"/>
    <mergeCell ref="K254:K258"/>
    <mergeCell ref="A353:A357"/>
    <mergeCell ref="B353:B357"/>
    <mergeCell ref="C353:C357"/>
    <mergeCell ref="D353:D357"/>
    <mergeCell ref="H368:H372"/>
    <mergeCell ref="I368:I372"/>
    <mergeCell ref="C368:C372"/>
    <mergeCell ref="A460:A464"/>
    <mergeCell ref="B460:B464"/>
    <mergeCell ref="C460:C464"/>
    <mergeCell ref="D460:D464"/>
    <mergeCell ref="H455:H459"/>
    <mergeCell ref="I455:I459"/>
    <mergeCell ref="I259:I263"/>
    <mergeCell ref="A264:A268"/>
    <mergeCell ref="H274:H278"/>
    <mergeCell ref="I274:I278"/>
    <mergeCell ref="B328:D332"/>
    <mergeCell ref="H328:H332"/>
    <mergeCell ref="I328:I332"/>
    <mergeCell ref="H316:H320"/>
    <mergeCell ref="I316:I320"/>
    <mergeCell ref="A284:L284"/>
    <mergeCell ref="D306:D310"/>
    <mergeCell ref="H306:H310"/>
    <mergeCell ref="I306:I310"/>
    <mergeCell ref="J306:J310"/>
    <mergeCell ref="A259:A263"/>
    <mergeCell ref="J328:J332"/>
    <mergeCell ref="K328:K332"/>
    <mergeCell ref="J259:J263"/>
    <mergeCell ref="B306:B310"/>
    <mergeCell ref="A333:A337"/>
    <mergeCell ref="B333:B337"/>
    <mergeCell ref="C333:C337"/>
    <mergeCell ref="D333:D337"/>
    <mergeCell ref="H333:H337"/>
    <mergeCell ref="L390:L399"/>
    <mergeCell ref="L460:L464"/>
    <mergeCell ref="B264:D268"/>
    <mergeCell ref="H264:H268"/>
    <mergeCell ref="I264:I268"/>
    <mergeCell ref="J264:J268"/>
    <mergeCell ref="K264:K268"/>
    <mergeCell ref="L264:L268"/>
    <mergeCell ref="C306:C310"/>
    <mergeCell ref="J274:J278"/>
    <mergeCell ref="K274:K278"/>
    <mergeCell ref="L274:L278"/>
    <mergeCell ref="A380:A384"/>
    <mergeCell ref="B380:D384"/>
    <mergeCell ref="I333:I337"/>
    <mergeCell ref="J333:J337"/>
    <mergeCell ref="K333:K337"/>
    <mergeCell ref="B269:B273"/>
    <mergeCell ref="C269:C273"/>
    <mergeCell ref="A321:B325"/>
    <mergeCell ref="J358:J362"/>
    <mergeCell ref="K358:K362"/>
    <mergeCell ref="L373:L377"/>
    <mergeCell ref="J316:J320"/>
    <mergeCell ref="C373:C377"/>
    <mergeCell ref="C321:C325"/>
    <mergeCell ref="D321:D325"/>
    <mergeCell ref="B343:D347"/>
    <mergeCell ref="H343:H347"/>
    <mergeCell ref="I343:I347"/>
    <mergeCell ref="L333:L337"/>
    <mergeCell ref="A348:A352"/>
    <mergeCell ref="L316:L320"/>
    <mergeCell ref="A316:A320"/>
    <mergeCell ref="A338:A342"/>
    <mergeCell ref="B338:B342"/>
    <mergeCell ref="C338:C342"/>
    <mergeCell ref="D338:D342"/>
    <mergeCell ref="H338:H342"/>
    <mergeCell ref="I338:I342"/>
    <mergeCell ref="H373:H377"/>
    <mergeCell ref="I373:I377"/>
    <mergeCell ref="K321:K325"/>
    <mergeCell ref="B316:B320"/>
    <mergeCell ref="C316:C320"/>
    <mergeCell ref="D316:D320"/>
    <mergeCell ref="A368:A372"/>
    <mergeCell ref="H321:H325"/>
    <mergeCell ref="I321:I325"/>
    <mergeCell ref="J321:J325"/>
    <mergeCell ref="A358:A362"/>
    <mergeCell ref="B368:B372"/>
    <mergeCell ref="B358:D362"/>
    <mergeCell ref="B363:B367"/>
    <mergeCell ref="J353:J357"/>
    <mergeCell ref="K353:K357"/>
    <mergeCell ref="A326:L326"/>
    <mergeCell ref="L328:L332"/>
    <mergeCell ref="I348:I352"/>
    <mergeCell ref="C229:C233"/>
    <mergeCell ref="L204:L208"/>
    <mergeCell ref="I199:I203"/>
    <mergeCell ref="J199:J203"/>
    <mergeCell ref="K199:K203"/>
    <mergeCell ref="L199:L203"/>
    <mergeCell ref="H194:H198"/>
    <mergeCell ref="J249:J253"/>
    <mergeCell ref="H209:H213"/>
    <mergeCell ref="K204:K208"/>
    <mergeCell ref="A204:A208"/>
    <mergeCell ref="C214:C218"/>
    <mergeCell ref="B204:D208"/>
    <mergeCell ref="A244:A248"/>
    <mergeCell ref="B244:B248"/>
    <mergeCell ref="C244:C248"/>
    <mergeCell ref="D244:D248"/>
    <mergeCell ref="C224:C228"/>
    <mergeCell ref="D224:D228"/>
    <mergeCell ref="I219:I220"/>
    <mergeCell ref="J219:J220"/>
    <mergeCell ref="H224:H228"/>
    <mergeCell ref="A224:A228"/>
    <mergeCell ref="J221:J223"/>
    <mergeCell ref="I244:I248"/>
    <mergeCell ref="J244:J248"/>
    <mergeCell ref="A199:A203"/>
    <mergeCell ref="B199:B203"/>
    <mergeCell ref="L229:L233"/>
    <mergeCell ref="A194:A198"/>
    <mergeCell ref="B194:B198"/>
    <mergeCell ref="D219:D223"/>
    <mergeCell ref="K249:K253"/>
    <mergeCell ref="D229:D233"/>
    <mergeCell ref="A219:A223"/>
    <mergeCell ref="J189:J193"/>
    <mergeCell ref="K189:K193"/>
    <mergeCell ref="J204:J208"/>
    <mergeCell ref="H199:H203"/>
    <mergeCell ref="K214:K218"/>
    <mergeCell ref="H204:H208"/>
    <mergeCell ref="I204:I208"/>
    <mergeCell ref="K221:K223"/>
    <mergeCell ref="K244:K248"/>
    <mergeCell ref="H221:H223"/>
    <mergeCell ref="B224:B228"/>
    <mergeCell ref="I221:I223"/>
    <mergeCell ref="I189:I193"/>
    <mergeCell ref="K229:K233"/>
    <mergeCell ref="A214:A218"/>
    <mergeCell ref="B214:B218"/>
    <mergeCell ref="I194:I198"/>
    <mergeCell ref="C199:C203"/>
    <mergeCell ref="D199:D203"/>
    <mergeCell ref="D214:D218"/>
    <mergeCell ref="D234:D238"/>
    <mergeCell ref="H234:H238"/>
    <mergeCell ref="I234:I238"/>
    <mergeCell ref="J234:J238"/>
    <mergeCell ref="K234:K238"/>
    <mergeCell ref="D209:D213"/>
    <mergeCell ref="A229:A233"/>
    <mergeCell ref="B229:B233"/>
    <mergeCell ref="L110:L114"/>
    <mergeCell ref="K110:K114"/>
    <mergeCell ref="K137:K141"/>
    <mergeCell ref="L137:L141"/>
    <mergeCell ref="A167:A171"/>
    <mergeCell ref="I142:I146"/>
    <mergeCell ref="A137:A141"/>
    <mergeCell ref="I157:I161"/>
    <mergeCell ref="B167:D171"/>
    <mergeCell ref="B137:D141"/>
    <mergeCell ref="K142:K146"/>
    <mergeCell ref="B177:B181"/>
    <mergeCell ref="B172:B176"/>
    <mergeCell ref="C157:C161"/>
    <mergeCell ref="D157:D161"/>
    <mergeCell ref="H157:H161"/>
    <mergeCell ref="D110:D114"/>
    <mergeCell ref="C110:C114"/>
    <mergeCell ref="A110:B114"/>
    <mergeCell ref="H110:H114"/>
    <mergeCell ref="L142:L146"/>
    <mergeCell ref="L152:L156"/>
    <mergeCell ref="K147:K151"/>
    <mergeCell ref="B152:D156"/>
    <mergeCell ref="H152:H156"/>
    <mergeCell ref="I152:I156"/>
    <mergeCell ref="H142:H146"/>
    <mergeCell ref="A157:A161"/>
    <mergeCell ref="B157:B161"/>
    <mergeCell ref="B147:B151"/>
    <mergeCell ref="C147:C151"/>
    <mergeCell ref="D147:D151"/>
    <mergeCell ref="L221:L223"/>
    <mergeCell ref="I249:I253"/>
    <mergeCell ref="K182:K186"/>
    <mergeCell ref="L182:L186"/>
    <mergeCell ref="C172:C176"/>
    <mergeCell ref="D172:D176"/>
    <mergeCell ref="I182:I186"/>
    <mergeCell ref="J182:J186"/>
    <mergeCell ref="L219:L220"/>
    <mergeCell ref="J110:J114"/>
    <mergeCell ref="D177:D181"/>
    <mergeCell ref="A115:L115"/>
    <mergeCell ref="A116:L116"/>
    <mergeCell ref="H137:H141"/>
    <mergeCell ref="I137:I141"/>
    <mergeCell ref="J137:J141"/>
    <mergeCell ref="I110:I114"/>
    <mergeCell ref="L244:L248"/>
    <mergeCell ref="I224:I228"/>
    <mergeCell ref="J224:J228"/>
    <mergeCell ref="K224:K228"/>
    <mergeCell ref="L224:L228"/>
    <mergeCell ref="H229:H233"/>
    <mergeCell ref="I229:I233"/>
    <mergeCell ref="J229:J233"/>
    <mergeCell ref="A152:A156"/>
    <mergeCell ref="L147:L151"/>
    <mergeCell ref="H147:H151"/>
    <mergeCell ref="A147:A151"/>
    <mergeCell ref="I167:I171"/>
    <mergeCell ref="A172:A176"/>
    <mergeCell ref="D142:D146"/>
    <mergeCell ref="J157:J161"/>
    <mergeCell ref="C142:C146"/>
    <mergeCell ref="C162:C166"/>
    <mergeCell ref="D162:D166"/>
    <mergeCell ref="J142:J146"/>
    <mergeCell ref="D105:D109"/>
    <mergeCell ref="H105:H109"/>
    <mergeCell ref="I105:I109"/>
    <mergeCell ref="K132:K136"/>
    <mergeCell ref="J162:J166"/>
    <mergeCell ref="A105:A109"/>
    <mergeCell ref="B105:B109"/>
    <mergeCell ref="C105:C109"/>
    <mergeCell ref="H132:H136"/>
    <mergeCell ref="I132:I136"/>
    <mergeCell ref="J132:J136"/>
    <mergeCell ref="I100:I104"/>
    <mergeCell ref="A162:A166"/>
    <mergeCell ref="B162:B166"/>
    <mergeCell ref="I147:I151"/>
    <mergeCell ref="J147:J151"/>
    <mergeCell ref="J152:J156"/>
    <mergeCell ref="K152:K156"/>
    <mergeCell ref="K157:K161"/>
    <mergeCell ref="B63:B67"/>
    <mergeCell ref="D90:D94"/>
    <mergeCell ref="I80:I84"/>
    <mergeCell ref="D85:D89"/>
    <mergeCell ref="A79:L79"/>
    <mergeCell ref="J73:J77"/>
    <mergeCell ref="H95:H99"/>
    <mergeCell ref="I95:I99"/>
    <mergeCell ref="H73:H77"/>
    <mergeCell ref="B80:D84"/>
    <mergeCell ref="H80:H84"/>
    <mergeCell ref="J80:J84"/>
    <mergeCell ref="H100:H104"/>
    <mergeCell ref="A78:L78"/>
    <mergeCell ref="D68:D72"/>
    <mergeCell ref="I63:I67"/>
    <mergeCell ref="J63:J67"/>
    <mergeCell ref="A90:A94"/>
    <mergeCell ref="B90:B94"/>
    <mergeCell ref="A100:A104"/>
    <mergeCell ref="B100:B104"/>
    <mergeCell ref="I90:I94"/>
    <mergeCell ref="J90:J94"/>
    <mergeCell ref="K90:K94"/>
    <mergeCell ref="K80:K84"/>
    <mergeCell ref="C90:C94"/>
    <mergeCell ref="I73:I77"/>
    <mergeCell ref="A68:A72"/>
    <mergeCell ref="B95:D99"/>
    <mergeCell ref="D48:D52"/>
    <mergeCell ref="A53:A57"/>
    <mergeCell ref="B53:B57"/>
    <mergeCell ref="C53:C57"/>
    <mergeCell ref="D53:D57"/>
    <mergeCell ref="A48:A52"/>
    <mergeCell ref="B48:B52"/>
    <mergeCell ref="C48:C52"/>
    <mergeCell ref="F7:F8"/>
    <mergeCell ref="G7:G8"/>
    <mergeCell ref="K13:K17"/>
    <mergeCell ref="J6:L6"/>
    <mergeCell ref="L80:L84"/>
    <mergeCell ref="A85:A89"/>
    <mergeCell ref="D63:D67"/>
    <mergeCell ref="A95:A99"/>
    <mergeCell ref="C100:C104"/>
    <mergeCell ref="A73:B77"/>
    <mergeCell ref="C73:C77"/>
    <mergeCell ref="D73:D77"/>
    <mergeCell ref="D100:D104"/>
    <mergeCell ref="A58:A62"/>
    <mergeCell ref="B58:D62"/>
    <mergeCell ref="I58:I62"/>
    <mergeCell ref="H68:H72"/>
    <mergeCell ref="B68:B72"/>
    <mergeCell ref="C68:C72"/>
    <mergeCell ref="J58:J62"/>
    <mergeCell ref="K63:K67"/>
    <mergeCell ref="C63:C67"/>
    <mergeCell ref="A63:A67"/>
    <mergeCell ref="H90:H94"/>
    <mergeCell ref="J1:L1"/>
    <mergeCell ref="H13:H17"/>
    <mergeCell ref="I13:I17"/>
    <mergeCell ref="J13:J17"/>
    <mergeCell ref="L18:L22"/>
    <mergeCell ref="F3:I3"/>
    <mergeCell ref="F6:G6"/>
    <mergeCell ref="A4:M4"/>
    <mergeCell ref="D18:D22"/>
    <mergeCell ref="A13:A17"/>
    <mergeCell ref="B13:D17"/>
    <mergeCell ref="A18:A22"/>
    <mergeCell ref="B18:B22"/>
    <mergeCell ref="C18:C22"/>
    <mergeCell ref="A10:L10"/>
    <mergeCell ref="A11:L11"/>
    <mergeCell ref="A12:L12"/>
    <mergeCell ref="L13:L17"/>
    <mergeCell ref="H18:H22"/>
    <mergeCell ref="A5:A8"/>
    <mergeCell ref="A23:A27"/>
    <mergeCell ref="J33:J37"/>
    <mergeCell ref="K33:K37"/>
    <mergeCell ref="L33:L37"/>
    <mergeCell ref="A38:A42"/>
    <mergeCell ref="B38:B42"/>
    <mergeCell ref="C38:C42"/>
    <mergeCell ref="D38:D42"/>
    <mergeCell ref="H38:H42"/>
    <mergeCell ref="I38:I42"/>
    <mergeCell ref="J38:J42"/>
    <mergeCell ref="B23:B27"/>
    <mergeCell ref="C23:C27"/>
    <mergeCell ref="D23:D27"/>
    <mergeCell ref="C5:G5"/>
    <mergeCell ref="I6:I8"/>
    <mergeCell ref="H5:L5"/>
    <mergeCell ref="A28:A32"/>
    <mergeCell ref="B28:B32"/>
    <mergeCell ref="C28:C32"/>
    <mergeCell ref="D28:D32"/>
    <mergeCell ref="K7:L7"/>
    <mergeCell ref="I18:I22"/>
    <mergeCell ref="J18:J22"/>
    <mergeCell ref="K18:K22"/>
    <mergeCell ref="J7:J8"/>
    <mergeCell ref="H6:H8"/>
    <mergeCell ref="C7:C8"/>
    <mergeCell ref="C6:E6"/>
    <mergeCell ref="D7:D8"/>
    <mergeCell ref="E7:E8"/>
    <mergeCell ref="B5:B8"/>
    <mergeCell ref="J177:J181"/>
    <mergeCell ref="K177:K181"/>
    <mergeCell ref="L157:L161"/>
    <mergeCell ref="H172:H176"/>
    <mergeCell ref="I172:I176"/>
    <mergeCell ref="J172:J176"/>
    <mergeCell ref="K172:K176"/>
    <mergeCell ref="H177:H181"/>
    <mergeCell ref="I177:I181"/>
    <mergeCell ref="H167:H171"/>
    <mergeCell ref="J167:J171"/>
    <mergeCell ref="I23:I27"/>
    <mergeCell ref="J23:J27"/>
    <mergeCell ref="K23:K27"/>
    <mergeCell ref="L23:L27"/>
    <mergeCell ref="K105:K109"/>
    <mergeCell ref="L105:L109"/>
    <mergeCell ref="K100:K104"/>
    <mergeCell ref="L100:L104"/>
    <mergeCell ref="L63:L67"/>
    <mergeCell ref="H58:H62"/>
    <mergeCell ref="L58:L62"/>
    <mergeCell ref="H63:H67"/>
    <mergeCell ref="J100:J104"/>
    <mergeCell ref="J95:J99"/>
    <mergeCell ref="H23:H27"/>
    <mergeCell ref="L95:L99"/>
    <mergeCell ref="J105:J109"/>
    <mergeCell ref="K73:K77"/>
    <mergeCell ref="L73:L77"/>
    <mergeCell ref="K95:K99"/>
    <mergeCell ref="L90:L94"/>
    <mergeCell ref="H363:H367"/>
    <mergeCell ref="I363:I367"/>
    <mergeCell ref="K390:K399"/>
    <mergeCell ref="K385:K389"/>
    <mergeCell ref="J390:J399"/>
    <mergeCell ref="H385:H389"/>
    <mergeCell ref="H380:H384"/>
    <mergeCell ref="A378:L378"/>
    <mergeCell ref="L368:L372"/>
    <mergeCell ref="K368:K372"/>
    <mergeCell ref="L380:L384"/>
    <mergeCell ref="L385:L389"/>
    <mergeCell ref="I380:I384"/>
    <mergeCell ref="J380:J384"/>
    <mergeCell ref="C395:C399"/>
    <mergeCell ref="D368:D372"/>
    <mergeCell ref="C363:C367"/>
    <mergeCell ref="A379:L379"/>
    <mergeCell ref="A395:A399"/>
    <mergeCell ref="B395:B399"/>
    <mergeCell ref="J505:J509"/>
    <mergeCell ref="A445:A449"/>
    <mergeCell ref="C425:C429"/>
    <mergeCell ref="H470:H474"/>
    <mergeCell ref="D430:D434"/>
    <mergeCell ref="H430:H434"/>
    <mergeCell ref="A430:A434"/>
    <mergeCell ref="B430:B434"/>
    <mergeCell ref="C430:C434"/>
    <mergeCell ref="A455:A459"/>
    <mergeCell ref="B455:B459"/>
    <mergeCell ref="C455:C459"/>
    <mergeCell ref="D455:D459"/>
    <mergeCell ref="D445:D449"/>
    <mergeCell ref="D470:D474"/>
    <mergeCell ref="J435:J439"/>
    <mergeCell ref="H445:H449"/>
    <mergeCell ref="J480:J484"/>
    <mergeCell ref="J455:J459"/>
    <mergeCell ref="B485:B489"/>
    <mergeCell ref="H500:H504"/>
    <mergeCell ref="I500:I504"/>
    <mergeCell ref="B500:B504"/>
    <mergeCell ref="C500:C504"/>
    <mergeCell ref="A495:A499"/>
    <mergeCell ref="C490:C494"/>
    <mergeCell ref="D490:D494"/>
    <mergeCell ref="A505:B509"/>
    <mergeCell ref="C505:C509"/>
    <mergeCell ref="B480:B484"/>
    <mergeCell ref="C480:C484"/>
    <mergeCell ref="D480:D484"/>
    <mergeCell ref="H435:H439"/>
    <mergeCell ref="I430:I434"/>
    <mergeCell ref="A425:A429"/>
    <mergeCell ref="B435:B439"/>
    <mergeCell ref="B445:B449"/>
    <mergeCell ref="B465:B469"/>
    <mergeCell ref="A490:A494"/>
    <mergeCell ref="H485:H489"/>
    <mergeCell ref="I485:I489"/>
    <mergeCell ref="C485:C489"/>
    <mergeCell ref="D485:D489"/>
    <mergeCell ref="L445:L449"/>
    <mergeCell ref="I450:I454"/>
    <mergeCell ref="J450:J454"/>
    <mergeCell ref="K450:K454"/>
    <mergeCell ref="L450:L454"/>
    <mergeCell ref="D465:D469"/>
    <mergeCell ref="J445:J449"/>
    <mergeCell ref="C445:C449"/>
    <mergeCell ref="I445:I449"/>
    <mergeCell ref="H465:H469"/>
    <mergeCell ref="I465:I469"/>
    <mergeCell ref="I470:I474"/>
    <mergeCell ref="J475:J479"/>
    <mergeCell ref="K475:K479"/>
    <mergeCell ref="L485:L489"/>
    <mergeCell ref="I480:I484"/>
    <mergeCell ref="I475:I479"/>
    <mergeCell ref="H480:H484"/>
    <mergeCell ref="A475:A479"/>
    <mergeCell ref="A621:B625"/>
    <mergeCell ref="C621:C625"/>
    <mergeCell ref="D621:D625"/>
    <mergeCell ref="H621:H625"/>
    <mergeCell ref="I621:I625"/>
    <mergeCell ref="J621:J625"/>
    <mergeCell ref="K621:K625"/>
    <mergeCell ref="L621:L625"/>
    <mergeCell ref="A574:L574"/>
    <mergeCell ref="A575:L575"/>
    <mergeCell ref="A576:A580"/>
    <mergeCell ref="A586:A590"/>
    <mergeCell ref="B586:B590"/>
    <mergeCell ref="C586:C590"/>
    <mergeCell ref="D586:D590"/>
    <mergeCell ref="H586:H590"/>
    <mergeCell ref="I586:I590"/>
    <mergeCell ref="J586:J590"/>
    <mergeCell ref="K586:K590"/>
    <mergeCell ref="A616:B620"/>
    <mergeCell ref="C616:C620"/>
    <mergeCell ref="D616:D620"/>
    <mergeCell ref="H616:H620"/>
    <mergeCell ref="I616:I620"/>
    <mergeCell ref="J616:J620"/>
    <mergeCell ref="K616:K620"/>
    <mergeCell ref="L616:L620"/>
    <mergeCell ref="J581:J585"/>
    <mergeCell ref="C591:C595"/>
    <mergeCell ref="A596:A600"/>
    <mergeCell ref="K581:K585"/>
    <mergeCell ref="I576:I580"/>
    <mergeCell ref="J576:J580"/>
    <mergeCell ref="B576:D580"/>
    <mergeCell ref="L569:L573"/>
    <mergeCell ref="K549:K553"/>
    <mergeCell ref="B470:B474"/>
    <mergeCell ref="A569:B573"/>
    <mergeCell ref="A450:A454"/>
    <mergeCell ref="C450:C454"/>
    <mergeCell ref="D450:D454"/>
    <mergeCell ref="A470:A474"/>
    <mergeCell ref="C470:C474"/>
    <mergeCell ref="H450:H454"/>
    <mergeCell ref="B450:B454"/>
    <mergeCell ref="C569:C573"/>
    <mergeCell ref="D569:D573"/>
    <mergeCell ref="H569:H573"/>
    <mergeCell ref="I569:I573"/>
    <mergeCell ref="J569:J573"/>
    <mergeCell ref="K554:K558"/>
    <mergeCell ref="L554:L558"/>
    <mergeCell ref="A559:A563"/>
    <mergeCell ref="B559:B563"/>
    <mergeCell ref="C559:C563"/>
    <mergeCell ref="D559:D563"/>
    <mergeCell ref="H559:H563"/>
    <mergeCell ref="I559:I563"/>
    <mergeCell ref="J559:J563"/>
    <mergeCell ref="K559:K563"/>
    <mergeCell ref="L559:L563"/>
    <mergeCell ref="H554:H558"/>
    <mergeCell ref="I554:I558"/>
    <mergeCell ref="J465:J469"/>
    <mergeCell ref="L470:L474"/>
    <mergeCell ref="I549:I553"/>
    <mergeCell ref="J549:J553"/>
    <mergeCell ref="H549:H553"/>
    <mergeCell ref="H564:H568"/>
    <mergeCell ref="I564:I568"/>
    <mergeCell ref="J564:J568"/>
    <mergeCell ref="K564:K568"/>
    <mergeCell ref="L564:L568"/>
    <mergeCell ref="D505:D509"/>
    <mergeCell ref="J554:J558"/>
    <mergeCell ref="C544:C548"/>
    <mergeCell ref="D544:D548"/>
    <mergeCell ref="H544:H548"/>
    <mergeCell ref="I544:I548"/>
    <mergeCell ref="J544:J548"/>
    <mergeCell ref="L549:L553"/>
    <mergeCell ref="C549:C553"/>
    <mergeCell ref="D549:D553"/>
    <mergeCell ref="L544:L548"/>
    <mergeCell ref="A538:L538"/>
    <mergeCell ref="A564:A568"/>
    <mergeCell ref="B564:B568"/>
    <mergeCell ref="C564:C568"/>
    <mergeCell ref="D564:D568"/>
    <mergeCell ref="K544:K548"/>
    <mergeCell ref="I512:I516"/>
    <mergeCell ref="J512:J516"/>
    <mergeCell ref="L512:L516"/>
    <mergeCell ref="A517:A521"/>
    <mergeCell ref="K569:K573"/>
    <mergeCell ref="A440:A444"/>
    <mergeCell ref="B440:B444"/>
    <mergeCell ref="C440:C444"/>
    <mergeCell ref="D440:D444"/>
    <mergeCell ref="H440:H444"/>
    <mergeCell ref="I440:I444"/>
    <mergeCell ref="J440:J444"/>
    <mergeCell ref="C405:C409"/>
    <mergeCell ref="D405:D409"/>
    <mergeCell ref="H400:H409"/>
    <mergeCell ref="B410:B414"/>
    <mergeCell ref="C410:C414"/>
    <mergeCell ref="D410:D414"/>
    <mergeCell ref="B400:B404"/>
    <mergeCell ref="D400:D404"/>
    <mergeCell ref="B544:B548"/>
    <mergeCell ref="A549:A553"/>
    <mergeCell ref="B549:B553"/>
    <mergeCell ref="A539:A543"/>
    <mergeCell ref="H539:H543"/>
    <mergeCell ref="J539:J543"/>
    <mergeCell ref="K539:K543"/>
    <mergeCell ref="J410:J414"/>
    <mergeCell ref="C465:C469"/>
    <mergeCell ref="H425:H429"/>
    <mergeCell ref="I425:I429"/>
    <mergeCell ref="K470:K474"/>
    <mergeCell ref="K480:K484"/>
    <mergeCell ref="A500:A504"/>
    <mergeCell ref="A554:A558"/>
    <mergeCell ref="B554:D558"/>
    <mergeCell ref="A410:A414"/>
    <mergeCell ref="A435:A439"/>
    <mergeCell ref="D395:D399"/>
    <mergeCell ref="B415:B419"/>
    <mergeCell ref="I400:I409"/>
    <mergeCell ref="K430:K434"/>
    <mergeCell ref="L410:L414"/>
    <mergeCell ref="H410:H414"/>
    <mergeCell ref="I410:I414"/>
    <mergeCell ref="J425:J429"/>
    <mergeCell ref="K425:K429"/>
    <mergeCell ref="K400:K409"/>
    <mergeCell ref="A405:A409"/>
    <mergeCell ref="A400:A404"/>
    <mergeCell ref="B405:B409"/>
    <mergeCell ref="J485:J489"/>
    <mergeCell ref="K485:K489"/>
    <mergeCell ref="A415:A419"/>
    <mergeCell ref="L420:L424"/>
    <mergeCell ref="A420:A424"/>
    <mergeCell ref="B420:B424"/>
    <mergeCell ref="C420:C424"/>
    <mergeCell ref="D420:D424"/>
    <mergeCell ref="K455:K459"/>
    <mergeCell ref="L455:L459"/>
    <mergeCell ref="K465:K469"/>
    <mergeCell ref="L465:L469"/>
    <mergeCell ref="K445:K449"/>
    <mergeCell ref="K440:K444"/>
    <mergeCell ref="J470:J474"/>
    <mergeCell ref="A465:A469"/>
    <mergeCell ref="D435:D439"/>
    <mergeCell ref="L353:L357"/>
    <mergeCell ref="A343:A347"/>
    <mergeCell ref="K420:K424"/>
    <mergeCell ref="K380:K384"/>
    <mergeCell ref="I420:I424"/>
    <mergeCell ref="J420:J424"/>
    <mergeCell ref="L400:L409"/>
    <mergeCell ref="D425:D429"/>
    <mergeCell ref="C435:C439"/>
    <mergeCell ref="L430:L434"/>
    <mergeCell ref="L425:L429"/>
    <mergeCell ref="L415:L419"/>
    <mergeCell ref="H415:H419"/>
    <mergeCell ref="I415:I419"/>
    <mergeCell ref="J415:J419"/>
    <mergeCell ref="C415:C419"/>
    <mergeCell ref="I435:I439"/>
    <mergeCell ref="K415:K419"/>
    <mergeCell ref="H420:H424"/>
    <mergeCell ref="H390:H399"/>
    <mergeCell ref="A390:A394"/>
    <mergeCell ref="B390:B394"/>
    <mergeCell ref="C390:C394"/>
    <mergeCell ref="D390:D394"/>
    <mergeCell ref="D373:D377"/>
    <mergeCell ref="I390:I399"/>
    <mergeCell ref="B385:B389"/>
    <mergeCell ref="A385:A389"/>
    <mergeCell ref="C385:C389"/>
    <mergeCell ref="A373:B377"/>
    <mergeCell ref="K373:K377"/>
    <mergeCell ref="J373:J377"/>
    <mergeCell ref="K296:K300"/>
    <mergeCell ref="L296:L300"/>
    <mergeCell ref="A327:L327"/>
    <mergeCell ref="K316:K320"/>
    <mergeCell ref="L363:L367"/>
    <mergeCell ref="A363:A367"/>
    <mergeCell ref="B249:D253"/>
    <mergeCell ref="A249:A253"/>
    <mergeCell ref="L279:L283"/>
    <mergeCell ref="A254:A258"/>
    <mergeCell ref="L249:L253"/>
    <mergeCell ref="B254:B258"/>
    <mergeCell ref="A279:B283"/>
    <mergeCell ref="C279:C283"/>
    <mergeCell ref="I254:I258"/>
    <mergeCell ref="J254:J258"/>
    <mergeCell ref="L259:L263"/>
    <mergeCell ref="J343:J347"/>
    <mergeCell ref="K343:K347"/>
    <mergeCell ref="L254:L258"/>
    <mergeCell ref="H249:H253"/>
    <mergeCell ref="A328:A332"/>
    <mergeCell ref="D259:D263"/>
    <mergeCell ref="I353:I357"/>
    <mergeCell ref="H358:H362"/>
    <mergeCell ref="I358:I362"/>
    <mergeCell ref="D363:D367"/>
    <mergeCell ref="B348:B352"/>
    <mergeCell ref="C348:C352"/>
    <mergeCell ref="L343:L347"/>
    <mergeCell ref="D348:D352"/>
    <mergeCell ref="J363:J367"/>
    <mergeCell ref="A311:A315"/>
    <mergeCell ref="B311:B315"/>
    <mergeCell ref="C311:C315"/>
    <mergeCell ref="D311:D315"/>
    <mergeCell ref="H311:H315"/>
    <mergeCell ref="I311:I315"/>
    <mergeCell ref="J311:J315"/>
    <mergeCell ref="K311:K315"/>
    <mergeCell ref="L311:L315"/>
    <mergeCell ref="A286:A290"/>
    <mergeCell ref="B286:D290"/>
    <mergeCell ref="H286:H290"/>
    <mergeCell ref="I286:I290"/>
    <mergeCell ref="J286:J290"/>
    <mergeCell ref="K286:K290"/>
    <mergeCell ref="L286:L290"/>
    <mergeCell ref="A291:A295"/>
    <mergeCell ref="B291:B295"/>
    <mergeCell ref="C291:C295"/>
    <mergeCell ref="D291:D295"/>
    <mergeCell ref="H291:H295"/>
    <mergeCell ref="I291:I295"/>
    <mergeCell ref="J291:J295"/>
    <mergeCell ref="K291:K295"/>
    <mergeCell ref="L291:L295"/>
    <mergeCell ref="A296:A300"/>
    <mergeCell ref="B296:B300"/>
    <mergeCell ref="C296:C300"/>
    <mergeCell ref="D296:D300"/>
    <mergeCell ref="H296:H300"/>
    <mergeCell ref="I296:I300"/>
    <mergeCell ref="J296:J300"/>
  </mergeCells>
  <pageMargins left="0.51181102362204722" right="0.31496062992125984" top="0.15748031496062992" bottom="0.15748031496062992" header="0.31496062992125984" footer="0.31496062992125984"/>
  <pageSetup paperSize="9" scale="7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F14" sqref="F14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2024-05-28T04:18:25Z</dcterms:modified>
</cp:coreProperties>
</file>