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Q53" i="2"/>
  <c r="P53" i="2"/>
  <c r="O53" i="2"/>
  <c r="Q52" i="2"/>
  <c r="P52" i="2"/>
  <c r="O52" i="2"/>
  <c r="O51" i="2"/>
  <c r="O50" i="2"/>
  <c r="Q48" i="2"/>
  <c r="P48" i="2"/>
  <c r="O48" i="2"/>
  <c r="Q47" i="2"/>
  <c r="P47" i="2"/>
  <c r="O47" i="2"/>
  <c r="O46" i="2" s="1"/>
  <c r="O45" i="2" s="1"/>
  <c r="Q46" i="2"/>
  <c r="P46" i="2"/>
  <c r="Q45" i="2"/>
  <c r="P45" i="2"/>
  <c r="Q43" i="2"/>
  <c r="P43" i="2"/>
  <c r="O43" i="2"/>
  <c r="O42" i="2"/>
  <c r="O41" i="2" s="1"/>
  <c r="Q41" i="2"/>
  <c r="P41" i="2"/>
  <c r="O40" i="2"/>
  <c r="Q39" i="2"/>
  <c r="P39" i="2"/>
  <c r="O39" i="2"/>
  <c r="Q38" i="2"/>
  <c r="P38" i="2"/>
  <c r="O38" i="2"/>
  <c r="Q37" i="2"/>
  <c r="P37" i="2"/>
  <c r="O37" i="2"/>
  <c r="Q36" i="2"/>
  <c r="P36" i="2"/>
  <c r="O36" i="2"/>
  <c r="O35" i="2"/>
  <c r="P34" i="2"/>
  <c r="O34" i="2"/>
  <c r="O33" i="2"/>
  <c r="O32" i="2" s="1"/>
  <c r="O21" i="2" s="1"/>
  <c r="O31" i="2"/>
  <c r="O30" i="2"/>
  <c r="O28" i="2"/>
  <c r="O27" i="2"/>
  <c r="O26" i="2"/>
  <c r="Q24" i="2"/>
  <c r="P24" i="2"/>
  <c r="O24" i="2"/>
  <c r="O23" i="2"/>
  <c r="Q22" i="2"/>
  <c r="P22" i="2"/>
  <c r="O22" i="2"/>
  <c r="Q21" i="2"/>
  <c r="P21" i="2"/>
  <c r="O19" i="2"/>
  <c r="O18" i="2"/>
  <c r="O17" i="2"/>
  <c r="Q15" i="2"/>
  <c r="P15" i="2"/>
  <c r="P14" i="2" s="1"/>
  <c r="P13" i="2" s="1"/>
  <c r="P12" i="2" s="1"/>
  <c r="O15" i="2"/>
  <c r="Q14" i="2"/>
  <c r="Q13" i="2" s="1"/>
  <c r="Q12" i="2" s="1"/>
  <c r="O14" i="2"/>
  <c r="O13" i="2" s="1"/>
  <c r="O12" i="2" s="1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<sst xmlns="http://schemas.openxmlformats.org/spreadsheetml/2006/main" count="363" uniqueCount="103">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</sst>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8" workbookViewId="0">
      <selection activeCell="L13" sqref="L1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5" t="s">
        <v>24</v>
      </c>
      <c r="P1" s="46"/>
      <c r="Q1" s="46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4" t="s">
        <v>61</v>
      </c>
      <c r="P2" s="44"/>
      <c r="Q2" s="44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9" t="s">
        <v>62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7" t="s">
        <v>19</v>
      </c>
      <c r="H8" s="47" t="s">
        <v>41</v>
      </c>
      <c r="I8" s="47"/>
      <c r="J8" s="47"/>
      <c r="K8" s="47"/>
      <c r="L8" s="47"/>
      <c r="M8" s="47"/>
      <c r="N8" s="47"/>
      <c r="O8" s="47" t="s">
        <v>18</v>
      </c>
      <c r="P8" s="47"/>
      <c r="Q8" s="47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7"/>
      <c r="H9" s="47" t="s">
        <v>43</v>
      </c>
      <c r="I9" s="47"/>
      <c r="J9" s="47"/>
      <c r="K9" s="47"/>
      <c r="L9" s="47"/>
      <c r="M9" s="50" t="s">
        <v>44</v>
      </c>
      <c r="N9" s="51"/>
      <c r="O9" s="47" t="s">
        <v>51</v>
      </c>
      <c r="P9" s="47" t="s">
        <v>52</v>
      </c>
      <c r="Q9" s="47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7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7"/>
      <c r="P10" s="47"/>
      <c r="Q10" s="47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8" t="s">
        <v>17</v>
      </c>
      <c r="C12" s="48"/>
      <c r="D12" s="48"/>
      <c r="E12" s="48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557091650.46000004</v>
      </c>
      <c r="P12" s="7">
        <f>P13+P52</f>
        <v>381819815.85000002</v>
      </c>
      <c r="Q12" s="7">
        <f>Q13+Q52</f>
        <v>347535332.74000001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8" t="s">
        <v>15</v>
      </c>
      <c r="D13" s="48"/>
      <c r="E13" s="48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557032500.46000004</v>
      </c>
      <c r="P13" s="7">
        <f>P14+P36+P45+P21</f>
        <v>381771815.85000002</v>
      </c>
      <c r="Q13" s="7">
        <f>Q14+Q36+Q45+Q21</f>
        <v>347487332.74000001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8" t="s">
        <v>14</v>
      </c>
      <c r="E14" s="48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97435624.370000005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8" t="s">
        <v>11</v>
      </c>
      <c r="E17" s="48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31736257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f>25036257+6700000</f>
        <v>31736257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12134950.369999999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v>12134950.369999999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124638528.39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3768161.29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f>3858185.89-90024.6</f>
        <v>3768161.29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31.25" x14ac:dyDescent="0.3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50" x14ac:dyDescent="0.3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6.25" x14ac:dyDescent="0.3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1567500</v>
      </c>
      <c r="P26" s="7">
        <v>0</v>
      </c>
      <c r="Q26" s="7">
        <v>0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f>2849050-1281550</f>
        <v>1567500</v>
      </c>
      <c r="P27" s="7">
        <v>0</v>
      </c>
      <c r="Q27" s="7">
        <v>0</v>
      </c>
      <c r="R27" s="29"/>
      <c r="S27" s="30"/>
    </row>
    <row r="28" spans="1:19" s="21" customFormat="1" ht="112.5" x14ac:dyDescent="0.3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31.25" x14ac:dyDescent="0.3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93.75" x14ac:dyDescent="0.3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1888110.0299999998</v>
      </c>
      <c r="P30" s="7">
        <v>0</v>
      </c>
      <c r="Q30" s="7">
        <v>0</v>
      </c>
    </row>
    <row r="31" spans="1:19" s="21" customFormat="1" ht="112.5" x14ac:dyDescent="0.3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f>1915335.13-27225.1</f>
        <v>1888110.0299999998</v>
      </c>
      <c r="P31" s="7">
        <v>0</v>
      </c>
      <c r="Q31" s="7">
        <v>0</v>
      </c>
    </row>
    <row r="32" spans="1:19" ht="56.25" x14ac:dyDescent="0.3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5" x14ac:dyDescent="0.3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106482514.66</v>
      </c>
      <c r="P34" s="7">
        <f>P35</f>
        <v>38297978</v>
      </c>
      <c r="Q34" s="7">
        <v>0</v>
      </c>
    </row>
    <row r="35" spans="7:17" ht="37.5" x14ac:dyDescent="0.3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42270402+8950550.66+1237363.17+1972559.86+2975052.25+7595648.72+40651069.93+1369868.07-540000</f>
        <v>106482514.66</v>
      </c>
      <c r="P35" s="7">
        <v>38297978</v>
      </c>
      <c r="Q35" s="7">
        <v>0</v>
      </c>
    </row>
    <row r="36" spans="7:17" ht="37.5" x14ac:dyDescent="0.3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313843301.99000001</v>
      </c>
      <c r="P36" s="7">
        <f t="shared" ref="P36:Q36" si="1">P38+P42+P40+P43</f>
        <v>257772901.96000001</v>
      </c>
      <c r="Q36" s="7">
        <f t="shared" si="1"/>
        <v>257834603.34</v>
      </c>
    </row>
    <row r="37" spans="7:17" ht="75" x14ac:dyDescent="0.3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304926269.67000002</v>
      </c>
      <c r="P37" s="7">
        <f>P38</f>
        <v>247222188.64000002</v>
      </c>
      <c r="Q37" s="7">
        <f>Q38</f>
        <v>247283832.38</v>
      </c>
    </row>
    <row r="38" spans="7:17" ht="93.75" x14ac:dyDescent="0.3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253578033.52+14594338.27+27554938+9198959.88</f>
        <v>304926269.67000002</v>
      </c>
      <c r="P38" s="7">
        <f>247228333.27-6144.63</f>
        <v>247222188.64000002</v>
      </c>
      <c r="Q38" s="7">
        <f>247289977.01-6144.63</f>
        <v>247283832.38</v>
      </c>
    </row>
    <row r="39" spans="7:17" ht="93.75" x14ac:dyDescent="0.3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7966043</v>
      </c>
      <c r="P39" s="7">
        <f>P40</f>
        <v>9366043</v>
      </c>
      <c r="Q39" s="7">
        <f>Q40</f>
        <v>9366043</v>
      </c>
    </row>
    <row r="40" spans="7:17" ht="150" x14ac:dyDescent="0.3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f>9366043-1400000</f>
        <v>7966043</v>
      </c>
      <c r="P40" s="7">
        <v>9366043</v>
      </c>
      <c r="Q40" s="7">
        <v>9366043</v>
      </c>
    </row>
    <row r="41" spans="7:17" ht="168.75" x14ac:dyDescent="0.3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950917</v>
      </c>
      <c r="P41" s="7">
        <f>P42</f>
        <v>1184595</v>
      </c>
      <c r="Q41" s="7">
        <f>Q42</f>
        <v>1184595</v>
      </c>
    </row>
    <row r="42" spans="7:17" ht="187.5" x14ac:dyDescent="0.3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f>1184595-233678</f>
        <v>950917</v>
      </c>
      <c r="P42" s="7">
        <v>1184595</v>
      </c>
      <c r="Q42" s="7">
        <v>1184595</v>
      </c>
    </row>
    <row r="43" spans="7:17" ht="131.25" x14ac:dyDescent="0.3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50" x14ac:dyDescent="0.3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21115045.710000001</v>
      </c>
      <c r="P45" s="7">
        <f t="shared" ref="P45:Q45" si="3">P46+P48</f>
        <v>24267415.84</v>
      </c>
      <c r="Q45" s="7">
        <f t="shared" si="3"/>
        <v>24267415.84</v>
      </c>
    </row>
    <row r="46" spans="7:17" ht="131.25" x14ac:dyDescent="0.3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6161289.71</v>
      </c>
      <c r="P46" s="7">
        <f>P47</f>
        <v>9713659.8399999999</v>
      </c>
      <c r="Q46" s="7">
        <f t="shared" ref="Q46" si="4">Q47</f>
        <v>9713659.8399999999</v>
      </c>
    </row>
    <row r="47" spans="7:17" ht="150" x14ac:dyDescent="0.3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9143759.5-2090000+100047.04+34372.8+23491-470000+15000+3643.5+15975.87-615000</f>
        <v>6161289.71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68.75" x14ac:dyDescent="0.3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14553756</v>
      </c>
      <c r="P48" s="7">
        <f>P49</f>
        <v>14553756</v>
      </c>
      <c r="Q48" s="7">
        <f>Q49</f>
        <v>14553756</v>
      </c>
    </row>
    <row r="49" spans="7:17" ht="187.5" x14ac:dyDescent="0.3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v>14553756</v>
      </c>
      <c r="P49" s="7">
        <v>14553756</v>
      </c>
      <c r="Q49" s="7">
        <v>14553756</v>
      </c>
    </row>
    <row r="50" spans="7:17" ht="56.25" x14ac:dyDescent="0.3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400000</v>
      </c>
      <c r="P50" s="7">
        <v>0</v>
      </c>
      <c r="Q50" s="7">
        <v>0</v>
      </c>
    </row>
    <row r="51" spans="7:17" ht="75" x14ac:dyDescent="0.3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f>150000+250000</f>
        <v>400000</v>
      </c>
      <c r="P51" s="7">
        <v>0</v>
      </c>
      <c r="Q51" s="7">
        <v>0</v>
      </c>
    </row>
    <row r="52" spans="7:17" ht="37.5" x14ac:dyDescent="0.3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59150</v>
      </c>
      <c r="P52" s="23">
        <f t="shared" ref="P52:Q52" si="5">P53</f>
        <v>48000</v>
      </c>
      <c r="Q52" s="23">
        <f t="shared" si="5"/>
        <v>48000</v>
      </c>
    </row>
    <row r="53" spans="7:17" ht="56.25" x14ac:dyDescent="0.3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59150</v>
      </c>
      <c r="P53" s="23">
        <f>P54</f>
        <v>48000</v>
      </c>
      <c r="Q53" s="23">
        <f>Q54</f>
        <v>48000</v>
      </c>
    </row>
    <row r="54" spans="7:17" ht="93.75" x14ac:dyDescent="0.3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</f>
        <v>59150</v>
      </c>
      <c r="P54" s="23">
        <v>48000</v>
      </c>
      <c r="Q54" s="23">
        <v>48000</v>
      </c>
    </row>
  </sheetData>
  <mergeCells count="15">
    <mergeCell ref="D17:E17"/>
    <mergeCell ref="G6:Q6"/>
    <mergeCell ref="H9:L9"/>
    <mergeCell ref="G8:G10"/>
    <mergeCell ref="H8:N8"/>
    <mergeCell ref="B12:E12"/>
    <mergeCell ref="C13:E13"/>
    <mergeCell ref="D14:E14"/>
    <mergeCell ref="M9:N9"/>
    <mergeCell ref="O2:Q2"/>
    <mergeCell ref="O1:Q1"/>
    <mergeCell ref="O8:Q8"/>
    <mergeCell ref="O9:O10"/>
    <mergeCell ref="P9:P10"/>
    <mergeCell ref="Q9:Q1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2023-10-31T03:39:23Z</dcterms:modified>
</cp:coreProperties>
</file>