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5" windowWidth="15480" windowHeight="10050"/>
  </bookViews>
  <sheets>
    <sheet name="прил4" sheetId="2" r:id="rId1"/>
  </sheets>
  <definedNames>
    <definedName name="_xlnm.Print_Titles" localSheetId="0">прил4!$12:$12</definedName>
  </definedNames>
  <calcPr calcId="145621"/>
</workbook>
</file>

<file path=xl/calcChain.xml><?xml version="1.0" encoding="utf-8"?>
<calcChain xmlns="http://schemas.openxmlformats.org/spreadsheetml/2006/main">
  <c r="Q48" i="2" l="1"/>
  <c r="P48" i="2"/>
  <c r="O48" i="2" l="1"/>
  <c r="O55" i="2" l="1"/>
  <c r="O36" i="2" l="1"/>
  <c r="O51" i="2" l="1"/>
  <c r="O27" i="2"/>
  <c r="O20" i="2"/>
  <c r="O39" i="2" l="1"/>
  <c r="O31" i="2" l="1"/>
  <c r="Q49" i="2" l="1"/>
  <c r="P49" i="2"/>
  <c r="O49" i="2"/>
  <c r="Q23" i="2"/>
  <c r="P23" i="2"/>
  <c r="O23" i="2"/>
  <c r="Q25" i="2"/>
  <c r="Q22" i="2" s="1"/>
  <c r="P25" i="2"/>
  <c r="O25" i="2"/>
  <c r="O29" i="2"/>
  <c r="O34" i="2"/>
  <c r="P35" i="2"/>
  <c r="P22" i="2" s="1"/>
  <c r="O33" i="2" l="1"/>
  <c r="O35" i="2" l="1"/>
  <c r="O22" i="2" s="1"/>
  <c r="O18" i="2"/>
  <c r="Q54" i="2"/>
  <c r="Q53" i="2" s="1"/>
  <c r="P54" i="2"/>
  <c r="O54" i="2"/>
  <c r="O53" i="2" s="1"/>
  <c r="P53" i="2"/>
  <c r="Q47" i="2"/>
  <c r="Q46" i="2" s="1"/>
  <c r="P47" i="2"/>
  <c r="P46" i="2" s="1"/>
  <c r="O47" i="2"/>
  <c r="O46" i="2" s="1"/>
  <c r="Q44" i="2"/>
  <c r="P44" i="2"/>
  <c r="O44" i="2"/>
  <c r="Q42" i="2"/>
  <c r="P42" i="2"/>
  <c r="O42" i="2"/>
  <c r="Q40" i="2"/>
  <c r="P40" i="2"/>
  <c r="O40" i="2"/>
  <c r="Q38" i="2"/>
  <c r="P38" i="2"/>
  <c r="O38" i="2"/>
  <c r="Q37" i="2"/>
  <c r="P37" i="2"/>
  <c r="O37" i="2"/>
  <c r="Q16" i="2"/>
  <c r="P16" i="2"/>
  <c r="P15" i="2" s="1"/>
  <c r="P14" i="2" s="1"/>
  <c r="O16" i="2"/>
  <c r="O15" i="2" s="1"/>
  <c r="Q15" i="2"/>
  <c r="Q14" i="2" s="1"/>
  <c r="O14" i="2" l="1"/>
  <c r="P13" i="2"/>
  <c r="O13" i="2"/>
  <c r="Q13" i="2"/>
</calcChain>
</file>

<file path=xl/sharedStrings.xml><?xml version="1.0" encoding="utf-8"?>
<sst xmlns="http://schemas.openxmlformats.org/spreadsheetml/2006/main" count="357" uniqueCount="102">
  <si>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</si>
  <si>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</si>
  <si>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</si>
  <si>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</si>
  <si>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</si>
  <si>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</si>
  <si>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</si>
  <si>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</si>
  <si>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</t>
  </si>
  <si>
    <t>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</si>
  <si>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</si>
  <si>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</si>
  <si>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</si>
  <si>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</si>
  <si>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</si>
  <si>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</si>
  <si>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</si>
  <si>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</si>
  <si>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</si>
  <si>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</si>
  <si>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</si>
  <si>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</si>
  <si>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</si>
  <si>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</si>
  <si>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</si>
  <si>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</si>
  <si>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</si>
  <si>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</si>
  <si>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</si>
  <si>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</si>
  <si>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</si>
  <si>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</si>
  <si>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</si>
  <si>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</si>
  <si>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</si>
  <si>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</si>
  <si>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</si>
  <si>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</si>
  <si>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</si>
  <si>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</si>
  <si>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</si>
  <si>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</si>
  <si>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</si>
  <si>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</si>
  <si>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</si>
  <si>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</si>
  <si>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Вид доходов бюджета</t>
  </si>
  <si>
    <t>Подвид доходов бюджета</t>
  </si>
  <si>
    <t>2024 год</t>
  </si>
  <si>
    <t>Груп- па доходов</t>
  </si>
  <si>
    <t>Под- груп-     па доходов</t>
  </si>
  <si>
    <t>Ста- тья доходов</t>
  </si>
  <si>
    <t>Подста-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</si>
  <si>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</si>
  <si>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</si>
  <si>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</si>
  <si>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</si>
  <si>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</si>
  <si>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</si>
  <si>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</si>
  <si>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</si>
  <si>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</si>
  <si>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</t>
  </si>
  <si>
    <t>29</t>
  </si>
  <si>
    <t>999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</si>
  <si>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</si>
  <si>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</si>
  <si>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</si>
  <si>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</si>
  <si>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</si>
  <si>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</si>
  <si>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</si>
  <si>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25</t>
  </si>
  <si>
    <t>519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</si>
  <si>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</si>
  <si>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</si>
  <si>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179</t>
  </si>
  <si>
    <t>304</t>
  </si>
  <si>
    <t>45</t>
  </si>
  <si>
    <t>303</t>
  </si>
  <si>
    <t>467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</si>
  <si>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</si>
  <si>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</si>
  <si>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</si>
  <si>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</si>
  <si>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</si>
  <si>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</si>
  <si>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</si>
  <si>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</si>
  <si>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</si>
  <si>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</si>
  <si>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</si>
  <si>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19</t>
  </si>
  <si>
    <t xml:space="preserve">Прочие дотации бюджетам муниципальных районов
</t>
  </si>
  <si>
    <t>Прочие дотации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</si>
  <si>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</si>
  <si>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</si>
  <si>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развитие транспортной инфраструктуры на сельских территориях</t>
  </si>
  <si>
    <t>49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</si>
  <si>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</si>
  <si>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</si>
  <si>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Приложение 2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</si>
</sst>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vertical="top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showGridLines="0" tabSelected="1" topLeftCell="G32" zoomScaleNormal="100" workbookViewId="0">
      <selection activeCell="M15" sqref="M15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9" t="s">
        <v>22</v>
      </c>
      <c r="P1" s="50"/>
      <c r="Q1" s="50"/>
      <c r="R1" s="2"/>
      <c r="S1" s="2"/>
    </row>
    <row r="2" spans="1:19" ht="14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8" t="s">
        <v>101</v>
      </c>
      <c r="P2" s="48"/>
      <c r="Q2" s="48"/>
      <c r="R2" s="2"/>
      <c r="S2" s="2"/>
    </row>
    <row r="3" spans="1:19" s="21" customFormat="1" ht="121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"/>
      <c r="M3" s="15"/>
      <c r="N3" s="15"/>
      <c r="O3" s="48" t="s">
        <v>69</v>
      </c>
      <c r="P3" s="48"/>
      <c r="Q3" s="48"/>
      <c r="R3" s="20"/>
      <c r="S3" s="20"/>
    </row>
    <row r="4" spans="1:19" s="21" customFormat="1" ht="16.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3"/>
      <c r="P4" s="3"/>
      <c r="Q4" s="12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0"/>
      <c r="R6" s="20"/>
      <c r="S6" s="20"/>
    </row>
    <row r="7" spans="1:19" s="21" customFormat="1" ht="61.5" customHeight="1" x14ac:dyDescent="0.3">
      <c r="A7" s="3"/>
      <c r="B7" s="19"/>
      <c r="C7" s="19"/>
      <c r="D7" s="19"/>
      <c r="E7" s="19"/>
      <c r="F7" s="19"/>
      <c r="G7" s="52" t="s">
        <v>70</v>
      </c>
      <c r="H7" s="52"/>
      <c r="I7" s="52"/>
      <c r="J7" s="52"/>
      <c r="K7" s="52"/>
      <c r="L7" s="52"/>
      <c r="M7" s="52"/>
      <c r="N7" s="52"/>
      <c r="O7" s="52"/>
      <c r="P7" s="52"/>
      <c r="Q7" s="52"/>
      <c r="R7" s="20"/>
      <c r="S7" s="20"/>
    </row>
    <row r="8" spans="1:19" s="21" customFormat="1" ht="14.25" customHeight="1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0"/>
      <c r="R8" s="20"/>
      <c r="S8" s="20"/>
    </row>
    <row r="9" spans="1:19" s="21" customFormat="1" ht="40.5" customHeight="1" x14ac:dyDescent="0.3">
      <c r="A9" s="3"/>
      <c r="B9" s="17"/>
      <c r="C9" s="17"/>
      <c r="D9" s="17"/>
      <c r="E9" s="17"/>
      <c r="F9" s="17"/>
      <c r="G9" s="51" t="s">
        <v>17</v>
      </c>
      <c r="H9" s="51" t="s">
        <v>39</v>
      </c>
      <c r="I9" s="51"/>
      <c r="J9" s="51"/>
      <c r="K9" s="51"/>
      <c r="L9" s="51"/>
      <c r="M9" s="51"/>
      <c r="N9" s="51"/>
      <c r="O9" s="51" t="s">
        <v>16</v>
      </c>
      <c r="P9" s="51"/>
      <c r="Q9" s="51"/>
      <c r="R9" s="20"/>
      <c r="S9" s="20"/>
    </row>
    <row r="10" spans="1:19" s="21" customFormat="1" ht="42.6" customHeight="1" x14ac:dyDescent="0.3">
      <c r="A10" s="3"/>
      <c r="B10" s="17"/>
      <c r="C10" s="17"/>
      <c r="D10" s="17"/>
      <c r="E10" s="17"/>
      <c r="F10" s="17"/>
      <c r="G10" s="51"/>
      <c r="H10" s="51" t="s">
        <v>46</v>
      </c>
      <c r="I10" s="51"/>
      <c r="J10" s="51"/>
      <c r="K10" s="51"/>
      <c r="L10" s="51"/>
      <c r="M10" s="46" t="s">
        <v>47</v>
      </c>
      <c r="N10" s="47"/>
      <c r="O10" s="51" t="s">
        <v>42</v>
      </c>
      <c r="P10" s="51" t="s">
        <v>48</v>
      </c>
      <c r="Q10" s="51" t="s">
        <v>71</v>
      </c>
      <c r="R10" s="20"/>
      <c r="S10" s="20"/>
    </row>
    <row r="11" spans="1:19" s="21" customFormat="1" ht="72" customHeight="1" x14ac:dyDescent="0.3">
      <c r="A11" s="11"/>
      <c r="B11" s="17"/>
      <c r="C11" s="17"/>
      <c r="D11" s="17"/>
      <c r="E11" s="17"/>
      <c r="F11" s="17"/>
      <c r="G11" s="51"/>
      <c r="H11" s="33" t="s">
        <v>49</v>
      </c>
      <c r="I11" s="33" t="s">
        <v>50</v>
      </c>
      <c r="J11" s="33" t="s">
        <v>51</v>
      </c>
      <c r="K11" s="33" t="s">
        <v>52</v>
      </c>
      <c r="L11" s="33" t="s">
        <v>53</v>
      </c>
      <c r="M11" s="33" t="s">
        <v>54</v>
      </c>
      <c r="N11" s="33" t="s">
        <v>55</v>
      </c>
      <c r="O11" s="51"/>
      <c r="P11" s="51"/>
      <c r="Q11" s="51"/>
      <c r="R11" s="20"/>
      <c r="S11" s="20"/>
    </row>
    <row r="12" spans="1:19" s="21" customFormat="1" ht="20.25" customHeight="1" x14ac:dyDescent="0.3">
      <c r="A12" s="5"/>
      <c r="B12" s="10"/>
      <c r="C12" s="10"/>
      <c r="D12" s="10"/>
      <c r="E12" s="10"/>
      <c r="F12" s="17"/>
      <c r="G12" s="33">
        <v>1</v>
      </c>
      <c r="H12" s="33">
        <v>2</v>
      </c>
      <c r="I12" s="33">
        <v>3</v>
      </c>
      <c r="J12" s="33">
        <v>4</v>
      </c>
      <c r="K12" s="33">
        <v>5</v>
      </c>
      <c r="L12" s="33">
        <v>6</v>
      </c>
      <c r="M12" s="33">
        <v>7</v>
      </c>
      <c r="N12" s="33">
        <v>8</v>
      </c>
      <c r="O12" s="33">
        <v>9</v>
      </c>
      <c r="P12" s="33">
        <v>10</v>
      </c>
      <c r="Q12" s="33">
        <v>11</v>
      </c>
      <c r="R12" s="19"/>
      <c r="S12" s="3"/>
    </row>
    <row r="13" spans="1:19" s="21" customFormat="1" ht="56.25" x14ac:dyDescent="0.3">
      <c r="A13" s="4"/>
      <c r="B13" s="45" t="s">
        <v>15</v>
      </c>
      <c r="C13" s="45"/>
      <c r="D13" s="45"/>
      <c r="E13" s="45"/>
      <c r="F13" s="8" t="s">
        <v>5</v>
      </c>
      <c r="G13" s="28" t="s">
        <v>14</v>
      </c>
      <c r="H13" s="40" t="s">
        <v>4</v>
      </c>
      <c r="I13" s="40" t="s">
        <v>8</v>
      </c>
      <c r="J13" s="40" t="s">
        <v>8</v>
      </c>
      <c r="K13" s="40" t="s">
        <v>9</v>
      </c>
      <c r="L13" s="40" t="s">
        <v>8</v>
      </c>
      <c r="M13" s="14" t="s">
        <v>0</v>
      </c>
      <c r="N13" s="14" t="s">
        <v>9</v>
      </c>
      <c r="O13" s="7">
        <f>O14+O53</f>
        <v>475538316.40999997</v>
      </c>
      <c r="P13" s="7">
        <f>P14+P53</f>
        <v>381825960.48000002</v>
      </c>
      <c r="Q13" s="7">
        <f>Q14+Q53</f>
        <v>347541477.37</v>
      </c>
      <c r="R13" s="16">
        <v>0</v>
      </c>
      <c r="S13" s="6" t="s">
        <v>6</v>
      </c>
    </row>
    <row r="14" spans="1:19" s="21" customFormat="1" ht="93.75" x14ac:dyDescent="0.3">
      <c r="A14" s="4"/>
      <c r="B14" s="9"/>
      <c r="C14" s="45" t="s">
        <v>13</v>
      </c>
      <c r="D14" s="45"/>
      <c r="E14" s="45"/>
      <c r="F14" s="8" t="s">
        <v>5</v>
      </c>
      <c r="G14" s="28" t="s">
        <v>56</v>
      </c>
      <c r="H14" s="40" t="s">
        <v>4</v>
      </c>
      <c r="I14" s="40" t="s">
        <v>3</v>
      </c>
      <c r="J14" s="40" t="s">
        <v>8</v>
      </c>
      <c r="K14" s="40" t="s">
        <v>9</v>
      </c>
      <c r="L14" s="40" t="s">
        <v>8</v>
      </c>
      <c r="M14" s="14" t="s">
        <v>0</v>
      </c>
      <c r="N14" s="14" t="s">
        <v>9</v>
      </c>
      <c r="O14" s="7">
        <f>O15+O37+O46+O22</f>
        <v>475479166.40999997</v>
      </c>
      <c r="P14" s="7">
        <f>P15+P37+P46+P22</f>
        <v>381777960.48000002</v>
      </c>
      <c r="Q14" s="7">
        <f>Q15+Q37+Q46+Q22</f>
        <v>347493477.37</v>
      </c>
      <c r="R14" s="16">
        <v>0</v>
      </c>
      <c r="S14" s="6" t="s">
        <v>6</v>
      </c>
    </row>
    <row r="15" spans="1:19" s="21" customFormat="1" ht="46.5" customHeight="1" x14ac:dyDescent="0.3">
      <c r="A15" s="4"/>
      <c r="B15" s="24"/>
      <c r="C15" s="9"/>
      <c r="D15" s="45" t="s">
        <v>12</v>
      </c>
      <c r="E15" s="45"/>
      <c r="F15" s="8" t="s">
        <v>11</v>
      </c>
      <c r="G15" s="28" t="s">
        <v>57</v>
      </c>
      <c r="H15" s="40" t="s">
        <v>4</v>
      </c>
      <c r="I15" s="40" t="s">
        <v>3</v>
      </c>
      <c r="J15" s="40">
        <v>10</v>
      </c>
      <c r="K15" s="40" t="s">
        <v>9</v>
      </c>
      <c r="L15" s="40" t="s">
        <v>8</v>
      </c>
      <c r="M15" s="14" t="s">
        <v>0</v>
      </c>
      <c r="N15" s="14" t="s">
        <v>40</v>
      </c>
      <c r="O15" s="7">
        <f>O16+O18+O20</f>
        <v>90735624.370000005</v>
      </c>
      <c r="P15" s="7">
        <f t="shared" ref="P15:Q15" si="0">P16</f>
        <v>46967485</v>
      </c>
      <c r="Q15" s="7">
        <f t="shared" si="0"/>
        <v>51392466</v>
      </c>
      <c r="R15" s="16">
        <v>1</v>
      </c>
      <c r="S15" s="6" t="s">
        <v>6</v>
      </c>
    </row>
    <row r="16" spans="1:19" s="21" customFormat="1" ht="37.5" x14ac:dyDescent="0.3">
      <c r="A16" s="4"/>
      <c r="B16" s="25"/>
      <c r="C16" s="9"/>
      <c r="D16" s="25"/>
      <c r="E16" s="25"/>
      <c r="F16" s="8"/>
      <c r="G16" s="28" t="s">
        <v>25</v>
      </c>
      <c r="H16" s="14">
        <v>2</v>
      </c>
      <c r="I16" s="14" t="s">
        <v>3</v>
      </c>
      <c r="J16" s="14">
        <v>15</v>
      </c>
      <c r="K16" s="14" t="s">
        <v>10</v>
      </c>
      <c r="L16" s="14" t="s">
        <v>8</v>
      </c>
      <c r="M16" s="14" t="s">
        <v>0</v>
      </c>
      <c r="N16" s="14" t="s">
        <v>40</v>
      </c>
      <c r="O16" s="7">
        <f>O17</f>
        <v>53564417</v>
      </c>
      <c r="P16" s="7">
        <f>P17</f>
        <v>46967485</v>
      </c>
      <c r="Q16" s="7">
        <f>Q17</f>
        <v>51392466</v>
      </c>
      <c r="R16" s="16"/>
      <c r="S16" s="6"/>
    </row>
    <row r="17" spans="1:19" s="21" customFormat="1" ht="93.75" x14ac:dyDescent="0.3">
      <c r="A17" s="4"/>
      <c r="B17" s="18"/>
      <c r="C17" s="18"/>
      <c r="D17" s="18"/>
      <c r="E17" s="18"/>
      <c r="F17" s="18" t="s">
        <v>11</v>
      </c>
      <c r="G17" s="28" t="s">
        <v>41</v>
      </c>
      <c r="H17" s="40" t="s">
        <v>4</v>
      </c>
      <c r="I17" s="40" t="s">
        <v>3</v>
      </c>
      <c r="J17" s="14" t="s">
        <v>23</v>
      </c>
      <c r="K17" s="40" t="s">
        <v>10</v>
      </c>
      <c r="L17" s="40" t="s">
        <v>1</v>
      </c>
      <c r="M17" s="14" t="s">
        <v>0</v>
      </c>
      <c r="N17" s="14" t="s">
        <v>40</v>
      </c>
      <c r="O17" s="7">
        <v>53564417</v>
      </c>
      <c r="P17" s="7">
        <v>46967485</v>
      </c>
      <c r="Q17" s="7">
        <v>51392466</v>
      </c>
      <c r="R17" s="16">
        <v>1</v>
      </c>
      <c r="S17" s="6" t="s">
        <v>6</v>
      </c>
    </row>
    <row r="18" spans="1:19" s="21" customFormat="1" ht="56.25" x14ac:dyDescent="0.3">
      <c r="A18" s="4"/>
      <c r="B18" s="39"/>
      <c r="C18" s="9"/>
      <c r="D18" s="39"/>
      <c r="E18" s="39"/>
      <c r="F18" s="8"/>
      <c r="G18" s="28" t="s">
        <v>45</v>
      </c>
      <c r="H18" s="14">
        <v>2</v>
      </c>
      <c r="I18" s="14" t="s">
        <v>3</v>
      </c>
      <c r="J18" s="14" t="s">
        <v>23</v>
      </c>
      <c r="K18" s="14" t="s">
        <v>43</v>
      </c>
      <c r="L18" s="14" t="s">
        <v>8</v>
      </c>
      <c r="M18" s="14" t="s">
        <v>0</v>
      </c>
      <c r="N18" s="14" t="s">
        <v>40</v>
      </c>
      <c r="O18" s="7">
        <f>O19</f>
        <v>25036257</v>
      </c>
      <c r="P18" s="7">
        <v>0</v>
      </c>
      <c r="Q18" s="7">
        <v>0</v>
      </c>
      <c r="R18" s="16"/>
      <c r="S18" s="6"/>
    </row>
    <row r="19" spans="1:19" s="21" customFormat="1" ht="75" x14ac:dyDescent="0.3">
      <c r="A19" s="4"/>
      <c r="B19" s="39"/>
      <c r="C19" s="9"/>
      <c r="D19" s="39"/>
      <c r="E19" s="39"/>
      <c r="F19" s="8"/>
      <c r="G19" s="28" t="s">
        <v>44</v>
      </c>
      <c r="H19" s="14">
        <v>2</v>
      </c>
      <c r="I19" s="14" t="s">
        <v>3</v>
      </c>
      <c r="J19" s="14" t="s">
        <v>23</v>
      </c>
      <c r="K19" s="14" t="s">
        <v>43</v>
      </c>
      <c r="L19" s="14" t="s">
        <v>1</v>
      </c>
      <c r="M19" s="14" t="s">
        <v>0</v>
      </c>
      <c r="N19" s="14" t="s">
        <v>40</v>
      </c>
      <c r="O19" s="7">
        <v>25036257</v>
      </c>
      <c r="P19" s="7">
        <v>0</v>
      </c>
      <c r="Q19" s="7">
        <v>0</v>
      </c>
      <c r="R19" s="16"/>
      <c r="S19" s="6"/>
    </row>
    <row r="20" spans="1:19" s="21" customFormat="1" x14ac:dyDescent="0.3">
      <c r="A20" s="4"/>
      <c r="B20" s="44"/>
      <c r="C20" s="9"/>
      <c r="D20" s="44"/>
      <c r="E20" s="44"/>
      <c r="F20" s="8"/>
      <c r="G20" s="28" t="s">
        <v>94</v>
      </c>
      <c r="H20" s="14" t="s">
        <v>4</v>
      </c>
      <c r="I20" s="14" t="s">
        <v>3</v>
      </c>
      <c r="J20" s="14" t="s">
        <v>92</v>
      </c>
      <c r="K20" s="14" t="s">
        <v>64</v>
      </c>
      <c r="L20" s="14" t="s">
        <v>8</v>
      </c>
      <c r="M20" s="14" t="s">
        <v>0</v>
      </c>
      <c r="N20" s="14" t="s">
        <v>40</v>
      </c>
      <c r="O20" s="7">
        <f>O21</f>
        <v>12134950.369999999</v>
      </c>
      <c r="P20" s="7">
        <v>0</v>
      </c>
      <c r="Q20" s="7">
        <v>0</v>
      </c>
      <c r="R20" s="16"/>
      <c r="S20" s="6"/>
    </row>
    <row r="21" spans="1:19" s="21" customFormat="1" ht="56.25" x14ac:dyDescent="0.3">
      <c r="A21" s="4"/>
      <c r="B21" s="44"/>
      <c r="C21" s="9"/>
      <c r="D21" s="44"/>
      <c r="E21" s="44"/>
      <c r="F21" s="8"/>
      <c r="G21" s="28" t="s">
        <v>93</v>
      </c>
      <c r="H21" s="14" t="s">
        <v>4</v>
      </c>
      <c r="I21" s="14" t="s">
        <v>3</v>
      </c>
      <c r="J21" s="14" t="s">
        <v>92</v>
      </c>
      <c r="K21" s="14" t="s">
        <v>64</v>
      </c>
      <c r="L21" s="14" t="s">
        <v>1</v>
      </c>
      <c r="M21" s="14" t="s">
        <v>0</v>
      </c>
      <c r="N21" s="14" t="s">
        <v>40</v>
      </c>
      <c r="O21" s="7">
        <v>12134950.369999999</v>
      </c>
      <c r="P21" s="7">
        <v>0</v>
      </c>
      <c r="Q21" s="7">
        <v>0</v>
      </c>
      <c r="R21" s="16"/>
      <c r="S21" s="6"/>
    </row>
    <row r="22" spans="1:19" s="21" customFormat="1" ht="56.25" x14ac:dyDescent="0.3">
      <c r="A22" s="4"/>
      <c r="B22" s="39"/>
      <c r="C22" s="9"/>
      <c r="D22" s="39"/>
      <c r="E22" s="39"/>
      <c r="F22" s="8"/>
      <c r="G22" s="28" t="s">
        <v>66</v>
      </c>
      <c r="H22" s="14" t="s">
        <v>4</v>
      </c>
      <c r="I22" s="14" t="s">
        <v>3</v>
      </c>
      <c r="J22" s="14" t="s">
        <v>62</v>
      </c>
      <c r="K22" s="14" t="s">
        <v>9</v>
      </c>
      <c r="L22" s="14" t="s">
        <v>8</v>
      </c>
      <c r="M22" s="14" t="s">
        <v>0</v>
      </c>
      <c r="N22" s="14" t="s">
        <v>40</v>
      </c>
      <c r="O22" s="7">
        <f>O35+O33+O23+O25+O29+O31+O27</f>
        <v>84556390.089999989</v>
      </c>
      <c r="P22" s="7">
        <f>P35+P33+P23+P25+P29</f>
        <v>52764013.049999997</v>
      </c>
      <c r="Q22" s="7">
        <f>Q35+Q33+Q23+Q25+Q29</f>
        <v>13992847.559999999</v>
      </c>
      <c r="R22" s="16"/>
      <c r="S22" s="6"/>
    </row>
    <row r="23" spans="1:19" s="21" customFormat="1" ht="162.75" customHeight="1" x14ac:dyDescent="0.3">
      <c r="A23" s="4"/>
      <c r="B23" s="42"/>
      <c r="C23" s="9"/>
      <c r="D23" s="42"/>
      <c r="E23" s="42"/>
      <c r="F23" s="8"/>
      <c r="G23" s="28" t="s">
        <v>87</v>
      </c>
      <c r="H23" s="14" t="s">
        <v>4</v>
      </c>
      <c r="I23" s="14" t="s">
        <v>3</v>
      </c>
      <c r="J23" s="14" t="s">
        <v>72</v>
      </c>
      <c r="K23" s="14" t="s">
        <v>76</v>
      </c>
      <c r="L23" s="14" t="s">
        <v>8</v>
      </c>
      <c r="M23" s="14" t="s">
        <v>0</v>
      </c>
      <c r="N23" s="14" t="s">
        <v>40</v>
      </c>
      <c r="O23" s="7">
        <f>O24</f>
        <v>3858185.89</v>
      </c>
      <c r="P23" s="7">
        <f>P24</f>
        <v>3803330.05</v>
      </c>
      <c r="Q23" s="7">
        <f>Q24</f>
        <v>3803330.05</v>
      </c>
      <c r="R23" s="16"/>
      <c r="S23" s="6"/>
    </row>
    <row r="24" spans="1:19" s="21" customFormat="1" ht="195" customHeight="1" x14ac:dyDescent="0.3">
      <c r="A24" s="4"/>
      <c r="B24" s="42"/>
      <c r="C24" s="9"/>
      <c r="D24" s="42"/>
      <c r="E24" s="42"/>
      <c r="F24" s="8"/>
      <c r="G24" s="28" t="s">
        <v>88</v>
      </c>
      <c r="H24" s="14" t="s">
        <v>4</v>
      </c>
      <c r="I24" s="14" t="s">
        <v>3</v>
      </c>
      <c r="J24" s="14" t="s">
        <v>72</v>
      </c>
      <c r="K24" s="14" t="s">
        <v>76</v>
      </c>
      <c r="L24" s="14" t="s">
        <v>1</v>
      </c>
      <c r="M24" s="14" t="s">
        <v>0</v>
      </c>
      <c r="N24" s="14" t="s">
        <v>40</v>
      </c>
      <c r="O24" s="7">
        <v>3858185.89</v>
      </c>
      <c r="P24" s="7">
        <v>3803330.05</v>
      </c>
      <c r="Q24" s="7">
        <v>3803330.05</v>
      </c>
      <c r="R24" s="16"/>
      <c r="S24" s="6"/>
    </row>
    <row r="25" spans="1:19" s="21" customFormat="1" ht="131.25" x14ac:dyDescent="0.3">
      <c r="A25" s="4"/>
      <c r="B25" s="42"/>
      <c r="C25" s="9"/>
      <c r="D25" s="42"/>
      <c r="E25" s="42"/>
      <c r="F25" s="8"/>
      <c r="G25" s="28" t="s">
        <v>82</v>
      </c>
      <c r="H25" s="14" t="s">
        <v>4</v>
      </c>
      <c r="I25" s="14" t="s">
        <v>3</v>
      </c>
      <c r="J25" s="14" t="s">
        <v>72</v>
      </c>
      <c r="K25" s="14" t="s">
        <v>77</v>
      </c>
      <c r="L25" s="14" t="s">
        <v>8</v>
      </c>
      <c r="M25" s="14" t="s">
        <v>0</v>
      </c>
      <c r="N25" s="14" t="s">
        <v>40</v>
      </c>
      <c r="O25" s="7">
        <f>O26</f>
        <v>10662705</v>
      </c>
      <c r="P25" s="7">
        <f>P26</f>
        <v>10662705</v>
      </c>
      <c r="Q25" s="7">
        <f>Q26</f>
        <v>10189517.51</v>
      </c>
      <c r="R25" s="16"/>
      <c r="S25" s="6"/>
    </row>
    <row r="26" spans="1:19" s="21" customFormat="1" ht="150" x14ac:dyDescent="0.3">
      <c r="A26" s="4"/>
      <c r="B26" s="42"/>
      <c r="C26" s="9"/>
      <c r="D26" s="42"/>
      <c r="E26" s="42"/>
      <c r="F26" s="8"/>
      <c r="G26" s="28" t="s">
        <v>81</v>
      </c>
      <c r="H26" s="14" t="s">
        <v>4</v>
      </c>
      <c r="I26" s="14" t="s">
        <v>3</v>
      </c>
      <c r="J26" s="14" t="s">
        <v>72</v>
      </c>
      <c r="K26" s="14" t="s">
        <v>77</v>
      </c>
      <c r="L26" s="14" t="s">
        <v>1</v>
      </c>
      <c r="M26" s="14" t="s">
        <v>0</v>
      </c>
      <c r="N26" s="14" t="s">
        <v>40</v>
      </c>
      <c r="O26" s="7">
        <v>10662705</v>
      </c>
      <c r="P26" s="7">
        <v>10662705</v>
      </c>
      <c r="Q26" s="7">
        <v>10189517.51</v>
      </c>
      <c r="R26" s="16"/>
      <c r="S26" s="6"/>
    </row>
    <row r="27" spans="1:19" s="21" customFormat="1" ht="60.75" customHeight="1" x14ac:dyDescent="0.3">
      <c r="A27" s="4"/>
      <c r="B27" s="44"/>
      <c r="C27" s="9"/>
      <c r="D27" s="44"/>
      <c r="E27" s="44"/>
      <c r="F27" s="8"/>
      <c r="G27" s="28" t="s">
        <v>97</v>
      </c>
      <c r="H27" s="14" t="s">
        <v>4</v>
      </c>
      <c r="I27" s="14" t="s">
        <v>3</v>
      </c>
      <c r="J27" s="14" t="s">
        <v>72</v>
      </c>
      <c r="K27" s="14" t="s">
        <v>95</v>
      </c>
      <c r="L27" s="14" t="s">
        <v>8</v>
      </c>
      <c r="M27" s="14" t="s">
        <v>0</v>
      </c>
      <c r="N27" s="14" t="s">
        <v>40</v>
      </c>
      <c r="O27" s="7">
        <f>O28</f>
        <v>2849050</v>
      </c>
      <c r="P27" s="7">
        <v>0</v>
      </c>
      <c r="Q27" s="7">
        <v>0</v>
      </c>
      <c r="R27" s="16"/>
      <c r="S27" s="6"/>
    </row>
    <row r="28" spans="1:19" s="21" customFormat="1" ht="93.75" x14ac:dyDescent="0.3">
      <c r="A28" s="4"/>
      <c r="B28" s="44"/>
      <c r="C28" s="9"/>
      <c r="D28" s="44"/>
      <c r="E28" s="44"/>
      <c r="F28" s="8"/>
      <c r="G28" s="28" t="s">
        <v>96</v>
      </c>
      <c r="H28" s="14" t="s">
        <v>4</v>
      </c>
      <c r="I28" s="14" t="s">
        <v>3</v>
      </c>
      <c r="J28" s="14" t="s">
        <v>72</v>
      </c>
      <c r="K28" s="14" t="s">
        <v>95</v>
      </c>
      <c r="L28" s="14" t="s">
        <v>1</v>
      </c>
      <c r="M28" s="14" t="s">
        <v>0</v>
      </c>
      <c r="N28" s="14" t="s">
        <v>40</v>
      </c>
      <c r="O28" s="7">
        <v>2849050</v>
      </c>
      <c r="P28" s="7">
        <v>0</v>
      </c>
      <c r="Q28" s="7">
        <v>0</v>
      </c>
      <c r="R28" s="16"/>
      <c r="S28" s="6"/>
    </row>
    <row r="29" spans="1:19" s="21" customFormat="1" ht="112.5" x14ac:dyDescent="0.3">
      <c r="A29" s="4"/>
      <c r="B29" s="42"/>
      <c r="C29" s="9"/>
      <c r="D29" s="42"/>
      <c r="E29" s="42"/>
      <c r="F29" s="8"/>
      <c r="G29" s="28" t="s">
        <v>83</v>
      </c>
      <c r="H29" s="14" t="s">
        <v>4</v>
      </c>
      <c r="I29" s="14" t="s">
        <v>3</v>
      </c>
      <c r="J29" s="14" t="s">
        <v>72</v>
      </c>
      <c r="K29" s="14" t="s">
        <v>80</v>
      </c>
      <c r="L29" s="14" t="s">
        <v>8</v>
      </c>
      <c r="M29" s="14" t="s">
        <v>0</v>
      </c>
      <c r="N29" s="14" t="s">
        <v>40</v>
      </c>
      <c r="O29" s="7">
        <f>O30</f>
        <v>100000</v>
      </c>
      <c r="P29" s="7">
        <v>0</v>
      </c>
      <c r="Q29" s="7">
        <v>0</v>
      </c>
      <c r="R29" s="16"/>
      <c r="S29" s="6"/>
    </row>
    <row r="30" spans="1:19" s="21" customFormat="1" ht="131.25" x14ac:dyDescent="0.3">
      <c r="A30" s="4"/>
      <c r="B30" s="42"/>
      <c r="C30" s="9"/>
      <c r="D30" s="42"/>
      <c r="E30" s="42"/>
      <c r="F30" s="8"/>
      <c r="G30" s="28" t="s">
        <v>84</v>
      </c>
      <c r="H30" s="14" t="s">
        <v>4</v>
      </c>
      <c r="I30" s="14" t="s">
        <v>3</v>
      </c>
      <c r="J30" s="14" t="s">
        <v>72</v>
      </c>
      <c r="K30" s="14" t="s">
        <v>80</v>
      </c>
      <c r="L30" s="14" t="s">
        <v>1</v>
      </c>
      <c r="M30" s="14" t="s">
        <v>0</v>
      </c>
      <c r="N30" s="14" t="s">
        <v>40</v>
      </c>
      <c r="O30" s="7">
        <v>100000</v>
      </c>
      <c r="P30" s="7">
        <v>0</v>
      </c>
      <c r="Q30" s="7">
        <v>0</v>
      </c>
      <c r="R30" s="16"/>
      <c r="S30" s="6"/>
    </row>
    <row r="31" spans="1:19" s="21" customFormat="1" ht="59.25" customHeight="1" x14ac:dyDescent="0.3">
      <c r="A31" s="4"/>
      <c r="B31" s="43"/>
      <c r="C31" s="9"/>
      <c r="D31" s="43"/>
      <c r="E31" s="43"/>
      <c r="F31" s="8"/>
      <c r="G31" s="28" t="s">
        <v>91</v>
      </c>
      <c r="H31" s="14" t="s">
        <v>4</v>
      </c>
      <c r="I31" s="14" t="s">
        <v>3</v>
      </c>
      <c r="J31" s="14" t="s">
        <v>72</v>
      </c>
      <c r="K31" s="14" t="s">
        <v>89</v>
      </c>
      <c r="L31" s="14" t="s">
        <v>8</v>
      </c>
      <c r="M31" s="14" t="s">
        <v>0</v>
      </c>
      <c r="N31" s="14" t="s">
        <v>40</v>
      </c>
      <c r="O31" s="7">
        <f>O32</f>
        <v>1915335.13</v>
      </c>
      <c r="P31" s="7">
        <v>0</v>
      </c>
      <c r="Q31" s="7">
        <v>0</v>
      </c>
      <c r="R31" s="16"/>
      <c r="S31" s="6"/>
    </row>
    <row r="32" spans="1:19" s="21" customFormat="1" ht="94.5" customHeight="1" x14ac:dyDescent="0.3">
      <c r="A32" s="4"/>
      <c r="B32" s="43"/>
      <c r="C32" s="9"/>
      <c r="D32" s="43"/>
      <c r="E32" s="43"/>
      <c r="F32" s="8"/>
      <c r="G32" s="28" t="s">
        <v>90</v>
      </c>
      <c r="H32" s="14" t="s">
        <v>4</v>
      </c>
      <c r="I32" s="14" t="s">
        <v>3</v>
      </c>
      <c r="J32" s="14" t="s">
        <v>72</v>
      </c>
      <c r="K32" s="14" t="s">
        <v>89</v>
      </c>
      <c r="L32" s="14" t="s">
        <v>1</v>
      </c>
      <c r="M32" s="14" t="s">
        <v>0</v>
      </c>
      <c r="N32" s="14" t="s">
        <v>40</v>
      </c>
      <c r="O32" s="7">
        <v>1915335.13</v>
      </c>
      <c r="P32" s="7">
        <v>0</v>
      </c>
      <c r="Q32" s="7">
        <v>0</v>
      </c>
      <c r="R32" s="16"/>
      <c r="S32" s="6"/>
    </row>
    <row r="33" spans="1:19" s="21" customFormat="1" ht="56.25" x14ac:dyDescent="0.3">
      <c r="A33" s="4"/>
      <c r="B33" s="41"/>
      <c r="C33" s="9"/>
      <c r="D33" s="41"/>
      <c r="E33" s="41"/>
      <c r="F33" s="8"/>
      <c r="G33" s="28" t="s">
        <v>75</v>
      </c>
      <c r="H33" s="14" t="s">
        <v>4</v>
      </c>
      <c r="I33" s="14" t="s">
        <v>3</v>
      </c>
      <c r="J33" s="14" t="s">
        <v>72</v>
      </c>
      <c r="K33" s="14" t="s">
        <v>73</v>
      </c>
      <c r="L33" s="14" t="s">
        <v>8</v>
      </c>
      <c r="M33" s="14" t="s">
        <v>0</v>
      </c>
      <c r="N33" s="14" t="s">
        <v>40</v>
      </c>
      <c r="O33" s="7">
        <f>O34</f>
        <v>169537.41</v>
      </c>
      <c r="P33" s="7">
        <v>0</v>
      </c>
      <c r="Q33" s="7">
        <v>0</v>
      </c>
      <c r="R33" s="16"/>
      <c r="S33" s="6"/>
    </row>
    <row r="34" spans="1:19" s="21" customFormat="1" ht="75" x14ac:dyDescent="0.3">
      <c r="A34" s="4"/>
      <c r="B34" s="41"/>
      <c r="C34" s="9"/>
      <c r="D34" s="41"/>
      <c r="E34" s="41"/>
      <c r="F34" s="8"/>
      <c r="G34" s="28" t="s">
        <v>74</v>
      </c>
      <c r="H34" s="14" t="s">
        <v>4</v>
      </c>
      <c r="I34" s="14" t="s">
        <v>3</v>
      </c>
      <c r="J34" s="14" t="s">
        <v>72</v>
      </c>
      <c r="K34" s="14" t="s">
        <v>73</v>
      </c>
      <c r="L34" s="14" t="s">
        <v>1</v>
      </c>
      <c r="M34" s="14" t="s">
        <v>0</v>
      </c>
      <c r="N34" s="14" t="s">
        <v>40</v>
      </c>
      <c r="O34" s="7">
        <f>51020.41+118517</f>
        <v>169537.41</v>
      </c>
      <c r="P34" s="7">
        <v>0</v>
      </c>
      <c r="Q34" s="7">
        <v>0</v>
      </c>
      <c r="R34" s="16"/>
      <c r="S34" s="6"/>
    </row>
    <row r="35" spans="1:19" s="21" customFormat="1" x14ac:dyDescent="0.3">
      <c r="A35" s="4"/>
      <c r="B35" s="39"/>
      <c r="C35" s="9"/>
      <c r="D35" s="39"/>
      <c r="E35" s="39"/>
      <c r="F35" s="8"/>
      <c r="G35" s="28" t="s">
        <v>67</v>
      </c>
      <c r="H35" s="14" t="s">
        <v>4</v>
      </c>
      <c r="I35" s="14" t="s">
        <v>3</v>
      </c>
      <c r="J35" s="14" t="s">
        <v>63</v>
      </c>
      <c r="K35" s="14" t="s">
        <v>64</v>
      </c>
      <c r="L35" s="14" t="s">
        <v>8</v>
      </c>
      <c r="M35" s="14" t="s">
        <v>0</v>
      </c>
      <c r="N35" s="14" t="s">
        <v>40</v>
      </c>
      <c r="O35" s="7">
        <f>O36</f>
        <v>65001576.659999996</v>
      </c>
      <c r="P35" s="7">
        <f>P36</f>
        <v>38297978</v>
      </c>
      <c r="Q35" s="7">
        <v>0</v>
      </c>
      <c r="R35" s="16"/>
      <c r="S35" s="6"/>
    </row>
    <row r="36" spans="1:19" s="21" customFormat="1" ht="37.5" x14ac:dyDescent="0.3">
      <c r="A36" s="4"/>
      <c r="B36" s="39"/>
      <c r="C36" s="9"/>
      <c r="D36" s="39"/>
      <c r="E36" s="39"/>
      <c r="F36" s="8"/>
      <c r="G36" s="28" t="s">
        <v>68</v>
      </c>
      <c r="H36" s="14" t="s">
        <v>4</v>
      </c>
      <c r="I36" s="14" t="s">
        <v>3</v>
      </c>
      <c r="J36" s="14" t="s">
        <v>63</v>
      </c>
      <c r="K36" s="14" t="s">
        <v>64</v>
      </c>
      <c r="L36" s="14" t="s">
        <v>1</v>
      </c>
      <c r="M36" s="14" t="s">
        <v>0</v>
      </c>
      <c r="N36" s="14" t="s">
        <v>40</v>
      </c>
      <c r="O36" s="7">
        <f>42270402+8950550.66+1237363.17+1972559.86+2975052.25+7595648.72</f>
        <v>65001576.659999996</v>
      </c>
      <c r="P36" s="7">
        <v>38297978</v>
      </c>
      <c r="Q36" s="7">
        <v>0</v>
      </c>
      <c r="R36" s="16"/>
      <c r="S36" s="6"/>
    </row>
    <row r="37" spans="1:19" s="21" customFormat="1" ht="37.5" x14ac:dyDescent="0.3">
      <c r="A37" s="4"/>
      <c r="B37" s="32"/>
      <c r="C37" s="9"/>
      <c r="D37" s="32"/>
      <c r="E37" s="32"/>
      <c r="F37" s="8"/>
      <c r="G37" s="28" t="s">
        <v>58</v>
      </c>
      <c r="H37" s="40" t="s">
        <v>4</v>
      </c>
      <c r="I37" s="40" t="s">
        <v>3</v>
      </c>
      <c r="J37" s="40">
        <v>30</v>
      </c>
      <c r="K37" s="40" t="s">
        <v>9</v>
      </c>
      <c r="L37" s="40" t="s">
        <v>8</v>
      </c>
      <c r="M37" s="14" t="s">
        <v>0</v>
      </c>
      <c r="N37" s="14" t="s">
        <v>40</v>
      </c>
      <c r="O37" s="7">
        <f>O39+O43+O41+O44</f>
        <v>278723082.11000001</v>
      </c>
      <c r="P37" s="7">
        <f t="shared" ref="P37:Q37" si="1">P39+P43+P41+P44</f>
        <v>257779046.59</v>
      </c>
      <c r="Q37" s="7">
        <f t="shared" si="1"/>
        <v>257840747.97</v>
      </c>
      <c r="R37" s="16"/>
      <c r="S37" s="6"/>
    </row>
    <row r="38" spans="1:19" s="21" customFormat="1" ht="75" x14ac:dyDescent="0.3">
      <c r="A38" s="4"/>
      <c r="B38" s="32"/>
      <c r="C38" s="9"/>
      <c r="D38" s="32"/>
      <c r="E38" s="32"/>
      <c r="F38" s="8"/>
      <c r="G38" s="28" t="s">
        <v>37</v>
      </c>
      <c r="H38" s="14" t="s">
        <v>4</v>
      </c>
      <c r="I38" s="14" t="s">
        <v>3</v>
      </c>
      <c r="J38" s="14" t="s">
        <v>24</v>
      </c>
      <c r="K38" s="14" t="s">
        <v>7</v>
      </c>
      <c r="L38" s="14" t="s">
        <v>8</v>
      </c>
      <c r="M38" s="14" t="s">
        <v>0</v>
      </c>
      <c r="N38" s="14" t="s">
        <v>40</v>
      </c>
      <c r="O38" s="7">
        <f>O39</f>
        <v>268172371.79000002</v>
      </c>
      <c r="P38" s="7">
        <f>P39</f>
        <v>247228333.27000001</v>
      </c>
      <c r="Q38" s="7">
        <f>Q39</f>
        <v>247289977.00999999</v>
      </c>
      <c r="R38" s="16"/>
      <c r="S38" s="6"/>
    </row>
    <row r="39" spans="1:19" s="21" customFormat="1" ht="93.75" x14ac:dyDescent="0.3">
      <c r="A39" s="4"/>
      <c r="B39" s="38"/>
      <c r="C39" s="9"/>
      <c r="D39" s="38"/>
      <c r="E39" s="38"/>
      <c r="F39" s="8"/>
      <c r="G39" s="28" t="s">
        <v>59</v>
      </c>
      <c r="H39" s="40" t="s">
        <v>4</v>
      </c>
      <c r="I39" s="40" t="s">
        <v>3</v>
      </c>
      <c r="J39" s="40">
        <v>30</v>
      </c>
      <c r="K39" s="40" t="s">
        <v>7</v>
      </c>
      <c r="L39" s="40" t="s">
        <v>1</v>
      </c>
      <c r="M39" s="14" t="s">
        <v>0</v>
      </c>
      <c r="N39" s="14" t="s">
        <v>40</v>
      </c>
      <c r="O39" s="7">
        <f>253578033.52+14594338.27</f>
        <v>268172371.79000002</v>
      </c>
      <c r="P39" s="7">
        <v>247228333.27000001</v>
      </c>
      <c r="Q39" s="7">
        <v>247289977.00999999</v>
      </c>
      <c r="R39" s="16"/>
      <c r="S39" s="6"/>
    </row>
    <row r="40" spans="1:19" s="21" customFormat="1" ht="93.75" x14ac:dyDescent="0.3">
      <c r="A40" s="4"/>
      <c r="B40" s="38"/>
      <c r="C40" s="9"/>
      <c r="D40" s="38"/>
      <c r="E40" s="38"/>
      <c r="F40" s="8"/>
      <c r="G40" s="28" t="s">
        <v>26</v>
      </c>
      <c r="H40" s="14" t="s">
        <v>4</v>
      </c>
      <c r="I40" s="14" t="s">
        <v>3</v>
      </c>
      <c r="J40" s="14" t="s">
        <v>24</v>
      </c>
      <c r="K40" s="14" t="s">
        <v>18</v>
      </c>
      <c r="L40" s="14" t="s">
        <v>8</v>
      </c>
      <c r="M40" s="14" t="s">
        <v>0</v>
      </c>
      <c r="N40" s="14" t="s">
        <v>40</v>
      </c>
      <c r="O40" s="7">
        <f>O41</f>
        <v>9366043</v>
      </c>
      <c r="P40" s="7">
        <f>P41</f>
        <v>9366043</v>
      </c>
      <c r="Q40" s="7">
        <f>Q41</f>
        <v>9366043</v>
      </c>
      <c r="R40" s="16"/>
      <c r="S40" s="6"/>
    </row>
    <row r="41" spans="1:19" s="21" customFormat="1" ht="150" x14ac:dyDescent="0.3">
      <c r="A41" s="4"/>
      <c r="B41" s="38"/>
      <c r="C41" s="9"/>
      <c r="D41" s="38"/>
      <c r="E41" s="38"/>
      <c r="F41" s="8"/>
      <c r="G41" s="28" t="s">
        <v>65</v>
      </c>
      <c r="H41" s="14">
        <v>2</v>
      </c>
      <c r="I41" s="14" t="s">
        <v>3</v>
      </c>
      <c r="J41" s="14" t="s">
        <v>24</v>
      </c>
      <c r="K41" s="14" t="s">
        <v>18</v>
      </c>
      <c r="L41" s="14" t="s">
        <v>1</v>
      </c>
      <c r="M41" s="14" t="s">
        <v>0</v>
      </c>
      <c r="N41" s="14" t="s">
        <v>40</v>
      </c>
      <c r="O41" s="7">
        <v>9366043</v>
      </c>
      <c r="P41" s="7">
        <v>9366043</v>
      </c>
      <c r="Q41" s="7">
        <v>9366043</v>
      </c>
      <c r="R41" s="16"/>
      <c r="S41" s="6"/>
    </row>
    <row r="42" spans="1:19" s="21" customFormat="1" ht="168.75" x14ac:dyDescent="0.3">
      <c r="A42" s="4"/>
      <c r="B42" s="38"/>
      <c r="C42" s="9"/>
      <c r="D42" s="38"/>
      <c r="E42" s="38"/>
      <c r="F42" s="8"/>
      <c r="G42" s="28" t="s">
        <v>27</v>
      </c>
      <c r="H42" s="14" t="s">
        <v>4</v>
      </c>
      <c r="I42" s="14" t="s">
        <v>3</v>
      </c>
      <c r="J42" s="14" t="s">
        <v>24</v>
      </c>
      <c r="K42" s="14" t="s">
        <v>2</v>
      </c>
      <c r="L42" s="14" t="s">
        <v>8</v>
      </c>
      <c r="M42" s="14" t="s">
        <v>0</v>
      </c>
      <c r="N42" s="14" t="s">
        <v>40</v>
      </c>
      <c r="O42" s="7">
        <f>O43</f>
        <v>1184595</v>
      </c>
      <c r="P42" s="7">
        <f>P43</f>
        <v>1184595</v>
      </c>
      <c r="Q42" s="7">
        <f>Q43</f>
        <v>1184595</v>
      </c>
      <c r="R42" s="16"/>
      <c r="S42" s="6"/>
    </row>
    <row r="43" spans="1:19" s="21" customFormat="1" ht="187.5" x14ac:dyDescent="0.3">
      <c r="A43" s="4"/>
      <c r="B43" s="38"/>
      <c r="C43" s="9"/>
      <c r="D43" s="38"/>
      <c r="E43" s="38"/>
      <c r="F43" s="8"/>
      <c r="G43" s="28" t="s">
        <v>38</v>
      </c>
      <c r="H43" s="40" t="s">
        <v>4</v>
      </c>
      <c r="I43" s="40" t="s">
        <v>3</v>
      </c>
      <c r="J43" s="40">
        <v>30</v>
      </c>
      <c r="K43" s="40" t="s">
        <v>2</v>
      </c>
      <c r="L43" s="40" t="s">
        <v>1</v>
      </c>
      <c r="M43" s="14" t="s">
        <v>0</v>
      </c>
      <c r="N43" s="14" t="s">
        <v>40</v>
      </c>
      <c r="O43" s="7">
        <v>1184595</v>
      </c>
      <c r="P43" s="7">
        <v>1184595</v>
      </c>
      <c r="Q43" s="7">
        <v>1184595</v>
      </c>
      <c r="R43" s="16"/>
      <c r="S43" s="6"/>
    </row>
    <row r="44" spans="1:19" s="21" customFormat="1" ht="131.25" x14ac:dyDescent="0.3">
      <c r="A44" s="4"/>
      <c r="B44" s="30"/>
      <c r="C44" s="9"/>
      <c r="D44" s="30"/>
      <c r="E44" s="30"/>
      <c r="F44" s="8"/>
      <c r="G44" s="34" t="s">
        <v>35</v>
      </c>
      <c r="H44" s="35">
        <v>2</v>
      </c>
      <c r="I44" s="36" t="s">
        <v>3</v>
      </c>
      <c r="J44" s="36" t="s">
        <v>33</v>
      </c>
      <c r="K44" s="36" t="s">
        <v>34</v>
      </c>
      <c r="L44" s="36" t="s">
        <v>8</v>
      </c>
      <c r="M44" s="36" t="s">
        <v>0</v>
      </c>
      <c r="N44" s="36" t="s">
        <v>40</v>
      </c>
      <c r="O44" s="37">
        <f>O45</f>
        <v>72.319999999999993</v>
      </c>
      <c r="P44" s="37">
        <f t="shared" ref="P44:Q44" si="2">P45</f>
        <v>75.319999999999993</v>
      </c>
      <c r="Q44" s="37">
        <f t="shared" si="2"/>
        <v>132.96</v>
      </c>
      <c r="R44" s="16"/>
      <c r="S44" s="6"/>
    </row>
    <row r="45" spans="1:19" s="21" customFormat="1" ht="150" x14ac:dyDescent="0.3">
      <c r="A45" s="4"/>
      <c r="B45" s="30"/>
      <c r="C45" s="9"/>
      <c r="D45" s="30"/>
      <c r="E45" s="30"/>
      <c r="F45" s="8"/>
      <c r="G45" s="34" t="s">
        <v>36</v>
      </c>
      <c r="H45" s="36" t="s">
        <v>4</v>
      </c>
      <c r="I45" s="36" t="s">
        <v>3</v>
      </c>
      <c r="J45" s="36">
        <v>35</v>
      </c>
      <c r="K45" s="36">
        <v>120</v>
      </c>
      <c r="L45" s="36" t="s">
        <v>1</v>
      </c>
      <c r="M45" s="36" t="s">
        <v>0</v>
      </c>
      <c r="N45" s="36" t="s">
        <v>40</v>
      </c>
      <c r="O45" s="37">
        <v>72.319999999999993</v>
      </c>
      <c r="P45" s="37">
        <v>75.319999999999993</v>
      </c>
      <c r="Q45" s="37">
        <v>132.96</v>
      </c>
      <c r="R45" s="16"/>
      <c r="S45" s="6"/>
    </row>
    <row r="46" spans="1:19" s="21" customFormat="1" x14ac:dyDescent="0.3">
      <c r="A46" s="4"/>
      <c r="B46" s="30"/>
      <c r="C46" s="9"/>
      <c r="D46" s="30"/>
      <c r="E46" s="30"/>
      <c r="F46" s="8"/>
      <c r="G46" s="28" t="s">
        <v>31</v>
      </c>
      <c r="H46" s="14">
        <v>2</v>
      </c>
      <c r="I46" s="14" t="s">
        <v>3</v>
      </c>
      <c r="J46" s="14" t="s">
        <v>32</v>
      </c>
      <c r="K46" s="14" t="s">
        <v>9</v>
      </c>
      <c r="L46" s="14" t="s">
        <v>8</v>
      </c>
      <c r="M46" s="14" t="s">
        <v>0</v>
      </c>
      <c r="N46" s="14" t="s">
        <v>40</v>
      </c>
      <c r="O46" s="7">
        <f>O47+O49+O51</f>
        <v>21464069.84</v>
      </c>
      <c r="P46" s="7">
        <f t="shared" ref="P46:Q46" si="3">P47+P49</f>
        <v>24267415.84</v>
      </c>
      <c r="Q46" s="7">
        <f t="shared" si="3"/>
        <v>24267415.84</v>
      </c>
      <c r="R46" s="16"/>
      <c r="S46" s="6"/>
    </row>
    <row r="47" spans="1:19" s="21" customFormat="1" ht="131.25" x14ac:dyDescent="0.3">
      <c r="A47" s="4"/>
      <c r="B47" s="27"/>
      <c r="C47" s="9"/>
      <c r="D47" s="27"/>
      <c r="E47" s="27"/>
      <c r="F47" s="8"/>
      <c r="G47" s="28" t="s">
        <v>30</v>
      </c>
      <c r="H47" s="14">
        <v>2</v>
      </c>
      <c r="I47" s="14" t="s">
        <v>3</v>
      </c>
      <c r="J47" s="14">
        <v>40</v>
      </c>
      <c r="K47" s="14" t="s">
        <v>29</v>
      </c>
      <c r="L47" s="14" t="s">
        <v>8</v>
      </c>
      <c r="M47" s="14" t="s">
        <v>0</v>
      </c>
      <c r="N47" s="14" t="s">
        <v>40</v>
      </c>
      <c r="O47" s="7">
        <f>O48</f>
        <v>6760313.8399999999</v>
      </c>
      <c r="P47" s="7">
        <f>P48</f>
        <v>9713659.8399999999</v>
      </c>
      <c r="Q47" s="7">
        <f t="shared" ref="Q47" si="4">Q48</f>
        <v>9713659.8399999999</v>
      </c>
      <c r="R47" s="16"/>
      <c r="S47" s="6"/>
    </row>
    <row r="48" spans="1:19" s="21" customFormat="1" ht="150" x14ac:dyDescent="0.3">
      <c r="A48" s="4"/>
      <c r="B48" s="27"/>
      <c r="C48" s="9"/>
      <c r="D48" s="27"/>
      <c r="E48" s="27"/>
      <c r="F48" s="8"/>
      <c r="G48" s="28" t="s">
        <v>28</v>
      </c>
      <c r="H48" s="14">
        <v>2</v>
      </c>
      <c r="I48" s="14" t="s">
        <v>3</v>
      </c>
      <c r="J48" s="14">
        <v>40</v>
      </c>
      <c r="K48" s="14" t="s">
        <v>29</v>
      </c>
      <c r="L48" s="14" t="s">
        <v>1</v>
      </c>
      <c r="M48" s="14" t="s">
        <v>0</v>
      </c>
      <c r="N48" s="14" t="s">
        <v>40</v>
      </c>
      <c r="O48" s="7">
        <f>9143759.5-2090000+100047.04+34372.8+23491-470000+15000+3643.5</f>
        <v>6760313.8399999999</v>
      </c>
      <c r="P48" s="7">
        <f>9559935.5+100047.04+34372.8+15661+3643.5</f>
        <v>9713659.8399999999</v>
      </c>
      <c r="Q48" s="7">
        <f>9559935.5+100047.04+34372.8+15661+3643.5</f>
        <v>9713659.8399999999</v>
      </c>
      <c r="R48" s="16"/>
      <c r="S48" s="6"/>
    </row>
    <row r="49" spans="1:19" s="21" customFormat="1" ht="168.75" x14ac:dyDescent="0.3">
      <c r="A49" s="4"/>
      <c r="B49" s="42"/>
      <c r="C49" s="9"/>
      <c r="D49" s="42"/>
      <c r="E49" s="42"/>
      <c r="F49" s="8"/>
      <c r="G49" s="28" t="s">
        <v>86</v>
      </c>
      <c r="H49" s="14" t="s">
        <v>4</v>
      </c>
      <c r="I49" s="14" t="s">
        <v>3</v>
      </c>
      <c r="J49" s="14" t="s">
        <v>78</v>
      </c>
      <c r="K49" s="14" t="s">
        <v>79</v>
      </c>
      <c r="L49" s="14" t="s">
        <v>8</v>
      </c>
      <c r="M49" s="14" t="s">
        <v>0</v>
      </c>
      <c r="N49" s="14" t="s">
        <v>40</v>
      </c>
      <c r="O49" s="7">
        <f>O50</f>
        <v>14553756</v>
      </c>
      <c r="P49" s="7">
        <f>P50</f>
        <v>14553756</v>
      </c>
      <c r="Q49" s="7">
        <f>Q50</f>
        <v>14553756</v>
      </c>
      <c r="R49" s="16"/>
      <c r="S49" s="6"/>
    </row>
    <row r="50" spans="1:19" s="21" customFormat="1" ht="169.5" customHeight="1" x14ac:dyDescent="0.3">
      <c r="A50" s="4"/>
      <c r="B50" s="42"/>
      <c r="C50" s="9"/>
      <c r="D50" s="42"/>
      <c r="E50" s="42"/>
      <c r="F50" s="8"/>
      <c r="G50" s="28" t="s">
        <v>85</v>
      </c>
      <c r="H50" s="14" t="s">
        <v>4</v>
      </c>
      <c r="I50" s="14" t="s">
        <v>3</v>
      </c>
      <c r="J50" s="14" t="s">
        <v>78</v>
      </c>
      <c r="K50" s="14" t="s">
        <v>79</v>
      </c>
      <c r="L50" s="14" t="s">
        <v>1</v>
      </c>
      <c r="M50" s="14" t="s">
        <v>0</v>
      </c>
      <c r="N50" s="14" t="s">
        <v>40</v>
      </c>
      <c r="O50" s="7">
        <v>14553756</v>
      </c>
      <c r="P50" s="7">
        <v>14553756</v>
      </c>
      <c r="Q50" s="7">
        <v>14553756</v>
      </c>
      <c r="R50" s="16"/>
      <c r="S50" s="6"/>
    </row>
    <row r="51" spans="1:19" s="21" customFormat="1" ht="59.25" customHeight="1" x14ac:dyDescent="0.3">
      <c r="A51" s="4"/>
      <c r="B51" s="44"/>
      <c r="C51" s="9"/>
      <c r="D51" s="44"/>
      <c r="E51" s="44"/>
      <c r="F51" s="8"/>
      <c r="G51" s="28" t="s">
        <v>100</v>
      </c>
      <c r="H51" s="14" t="s">
        <v>4</v>
      </c>
      <c r="I51" s="14" t="s">
        <v>3</v>
      </c>
      <c r="J51" s="14" t="s">
        <v>98</v>
      </c>
      <c r="K51" s="14" t="s">
        <v>64</v>
      </c>
      <c r="L51" s="14" t="s">
        <v>8</v>
      </c>
      <c r="M51" s="14" t="s">
        <v>0</v>
      </c>
      <c r="N51" s="14" t="s">
        <v>40</v>
      </c>
      <c r="O51" s="7">
        <f>O52</f>
        <v>150000</v>
      </c>
      <c r="P51" s="7">
        <v>0</v>
      </c>
      <c r="Q51" s="7">
        <v>0</v>
      </c>
      <c r="R51" s="16"/>
      <c r="S51" s="6"/>
    </row>
    <row r="52" spans="1:19" s="21" customFormat="1" ht="66" customHeight="1" x14ac:dyDescent="0.3">
      <c r="A52" s="4"/>
      <c r="B52" s="44"/>
      <c r="C52" s="9"/>
      <c r="D52" s="44"/>
      <c r="E52" s="44"/>
      <c r="F52" s="8"/>
      <c r="G52" s="28" t="s">
        <v>99</v>
      </c>
      <c r="H52" s="14" t="s">
        <v>4</v>
      </c>
      <c r="I52" s="14" t="s">
        <v>3</v>
      </c>
      <c r="J52" s="14" t="s">
        <v>98</v>
      </c>
      <c r="K52" s="14" t="s">
        <v>64</v>
      </c>
      <c r="L52" s="14" t="s">
        <v>1</v>
      </c>
      <c r="M52" s="14" t="s">
        <v>0</v>
      </c>
      <c r="N52" s="14" t="s">
        <v>40</v>
      </c>
      <c r="O52" s="7">
        <v>150000</v>
      </c>
      <c r="P52" s="7">
        <v>0</v>
      </c>
      <c r="Q52" s="7">
        <v>0</v>
      </c>
      <c r="R52" s="16"/>
      <c r="S52" s="6"/>
    </row>
    <row r="53" spans="1:19" s="21" customFormat="1" ht="37.5" x14ac:dyDescent="0.3">
      <c r="A53" s="4"/>
      <c r="B53" s="29"/>
      <c r="C53" s="9"/>
      <c r="D53" s="29"/>
      <c r="E53" s="29"/>
      <c r="F53" s="8"/>
      <c r="G53" s="31" t="s">
        <v>19</v>
      </c>
      <c r="H53" s="22" t="s">
        <v>4</v>
      </c>
      <c r="I53" s="22" t="s">
        <v>20</v>
      </c>
      <c r="J53" s="22" t="s">
        <v>8</v>
      </c>
      <c r="K53" s="22" t="s">
        <v>9</v>
      </c>
      <c r="L53" s="22" t="s">
        <v>8</v>
      </c>
      <c r="M53" s="22" t="s">
        <v>0</v>
      </c>
      <c r="N53" s="22" t="s">
        <v>9</v>
      </c>
      <c r="O53" s="23">
        <f>O54</f>
        <v>59150</v>
      </c>
      <c r="P53" s="23">
        <f t="shared" ref="P53:Q53" si="5">P54</f>
        <v>48000</v>
      </c>
      <c r="Q53" s="23">
        <f t="shared" si="5"/>
        <v>48000</v>
      </c>
      <c r="R53" s="16"/>
      <c r="S53" s="6"/>
    </row>
    <row r="54" spans="1:19" s="21" customFormat="1" ht="56.25" x14ac:dyDescent="0.3">
      <c r="A54" s="4"/>
      <c r="B54" s="29"/>
      <c r="C54" s="9"/>
      <c r="D54" s="29"/>
      <c r="E54" s="29"/>
      <c r="F54" s="8"/>
      <c r="G54" s="31" t="s">
        <v>60</v>
      </c>
      <c r="H54" s="22" t="s">
        <v>4</v>
      </c>
      <c r="I54" s="22" t="s">
        <v>20</v>
      </c>
      <c r="J54" s="22" t="s">
        <v>1</v>
      </c>
      <c r="K54" s="22" t="s">
        <v>9</v>
      </c>
      <c r="L54" s="22" t="s">
        <v>1</v>
      </c>
      <c r="M54" s="22" t="s">
        <v>0</v>
      </c>
      <c r="N54" s="22" t="s">
        <v>40</v>
      </c>
      <c r="O54" s="23">
        <f>O55</f>
        <v>59150</v>
      </c>
      <c r="P54" s="23">
        <f>P55</f>
        <v>48000</v>
      </c>
      <c r="Q54" s="23">
        <f>Q55</f>
        <v>48000</v>
      </c>
      <c r="R54" s="16"/>
      <c r="S54" s="6"/>
    </row>
    <row r="55" spans="1:19" s="21" customFormat="1" ht="93.75" x14ac:dyDescent="0.3">
      <c r="A55" s="4"/>
      <c r="B55" s="26"/>
      <c r="C55" s="9"/>
      <c r="D55" s="26"/>
      <c r="E55" s="26"/>
      <c r="F55" s="8"/>
      <c r="G55" s="31" t="s">
        <v>61</v>
      </c>
      <c r="H55" s="22" t="s">
        <v>4</v>
      </c>
      <c r="I55" s="22" t="s">
        <v>20</v>
      </c>
      <c r="J55" s="22" t="s">
        <v>1</v>
      </c>
      <c r="K55" s="22" t="s">
        <v>21</v>
      </c>
      <c r="L55" s="22" t="s">
        <v>1</v>
      </c>
      <c r="M55" s="22" t="s">
        <v>0</v>
      </c>
      <c r="N55" s="22" t="s">
        <v>40</v>
      </c>
      <c r="O55" s="23">
        <f>48000+11150</f>
        <v>59150</v>
      </c>
      <c r="P55" s="23">
        <v>48000</v>
      </c>
      <c r="Q55" s="23">
        <v>48000</v>
      </c>
      <c r="R55" s="16"/>
      <c r="S55" s="6"/>
    </row>
  </sheetData>
  <mergeCells count="15">
    <mergeCell ref="C14:E14"/>
    <mergeCell ref="D15:E15"/>
    <mergeCell ref="M10:N10"/>
    <mergeCell ref="O3:Q3"/>
    <mergeCell ref="O1:Q1"/>
    <mergeCell ref="O9:Q9"/>
    <mergeCell ref="O10:O11"/>
    <mergeCell ref="P10:P11"/>
    <mergeCell ref="Q10:Q11"/>
    <mergeCell ref="O2:Q2"/>
    <mergeCell ref="G7:Q7"/>
    <mergeCell ref="H10:L10"/>
    <mergeCell ref="G9:G11"/>
    <mergeCell ref="H9:N9"/>
    <mergeCell ref="B13:E13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0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2022-01-21T05:52:28Z</cp:lastPrinted>
  <dcterms:created xsi:type="dcterms:W3CDTF">2013-11-13T08:07:37Z</dcterms:created>
  <dcterms:modified xsi:type="dcterms:W3CDTF">2023-06-23T05:46:16Z</dcterms:modified>
</cp:coreProperties>
</file>