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735" windowWidth="15480" windowHeight="10890"/>
  </bookViews>
  <sheets>
    <sheet name="Приложение №5 Табл.№6" sheetId="2" r:id="rId1"/>
  </sheets>
  <definedNames>
    <definedName name="_xlnm._FilterDatabase" localSheetId="0" hidden="1">'Приложение №5 Табл.№6'!$A$10:$II$869</definedName>
    <definedName name="_xlnm.Print_Titles" localSheetId="0">'Приложение №5 Табл.№6'!$M:$Y,'Приложение №5 Табл.№6'!$10:$10</definedName>
  </definedNames>
  <calcPr calcId="125725"/>
</workbook>
</file>

<file path=xl/calcChain.xml><?xml version="1.0" encoding="utf-8"?>
<calcChain xmlns="http://schemas.openxmlformats.org/spreadsheetml/2006/main">
  <c r="X806" i="2"/>
  <c r="X805" s="1"/>
  <c r="X804" s="1"/>
  <c r="X803" s="1"/>
  <c r="W806"/>
  <c r="W805" s="1"/>
  <c r="X854"/>
  <c r="W854"/>
  <c r="X729"/>
  <c r="X728" s="1"/>
  <c r="W729"/>
  <c r="W728" s="1"/>
  <c r="X733"/>
  <c r="X732" s="1"/>
  <c r="W733"/>
  <c r="W732" s="1"/>
  <c r="X737"/>
  <c r="X736" s="1"/>
  <c r="W737"/>
  <c r="W736" s="1"/>
  <c r="X741"/>
  <c r="X740" s="1"/>
  <c r="W741"/>
  <c r="W740" s="1"/>
  <c r="X743"/>
  <c r="X744"/>
  <c r="X617"/>
  <c r="W617"/>
  <c r="X592"/>
  <c r="W592"/>
  <c r="X625"/>
  <c r="X624" s="1"/>
  <c r="W625"/>
  <c r="W624" s="1"/>
  <c r="W743"/>
  <c r="W744"/>
  <c r="X676"/>
  <c r="W676"/>
  <c r="X686"/>
  <c r="W686"/>
  <c r="X659"/>
  <c r="W659"/>
  <c r="X637"/>
  <c r="W637"/>
  <c r="X587"/>
  <c r="X586" s="1"/>
  <c r="W587"/>
  <c r="W586" s="1"/>
  <c r="X584"/>
  <c r="X583" s="1"/>
  <c r="W584"/>
  <c r="W583" s="1"/>
  <c r="X581"/>
  <c r="X580" s="1"/>
  <c r="X579" s="1"/>
  <c r="X578" s="1"/>
  <c r="X577" s="1"/>
  <c r="X576" s="1"/>
  <c r="W581"/>
  <c r="W580" s="1"/>
  <c r="X170"/>
  <c r="W170"/>
  <c r="X129"/>
  <c r="X128" s="1"/>
  <c r="X127" s="1"/>
  <c r="W129"/>
  <c r="W128" s="1"/>
  <c r="W127" s="1"/>
  <c r="X133"/>
  <c r="X132" s="1"/>
  <c r="W133"/>
  <c r="W132" s="1"/>
  <c r="X118"/>
  <c r="X117" s="1"/>
  <c r="X111" s="1"/>
  <c r="X110" s="1"/>
  <c r="W118"/>
  <c r="W117" s="1"/>
  <c r="W111" s="1"/>
  <c r="W110" s="1"/>
  <c r="X87"/>
  <c r="W87"/>
  <c r="X81"/>
  <c r="X78" s="1"/>
  <c r="W81"/>
  <c r="W78" s="1"/>
  <c r="X68"/>
  <c r="W68"/>
  <c r="X61"/>
  <c r="W61"/>
  <c r="X38"/>
  <c r="X37" s="1"/>
  <c r="W38"/>
  <c r="W37" s="1"/>
  <c r="X35"/>
  <c r="X34" s="1"/>
  <c r="W35"/>
  <c r="W34" s="1"/>
  <c r="X28"/>
  <c r="W28"/>
  <c r="X30"/>
  <c r="W30"/>
  <c r="X32"/>
  <c r="W32"/>
  <c r="X14"/>
  <c r="X13" s="1"/>
  <c r="W14"/>
  <c r="W13" s="1"/>
  <c r="X18"/>
  <c r="X17" s="1"/>
  <c r="W18"/>
  <c r="W17" s="1"/>
  <c r="X21"/>
  <c r="X20" s="1"/>
  <c r="W21"/>
  <c r="Y15"/>
  <c r="Y19"/>
  <c r="Y22"/>
  <c r="Y29"/>
  <c r="Y31"/>
  <c r="Y33"/>
  <c r="Y36"/>
  <c r="Y39"/>
  <c r="Y40"/>
  <c r="Y41"/>
  <c r="Y42"/>
  <c r="Y43"/>
  <c r="Y44"/>
  <c r="Y45"/>
  <c r="Y46"/>
  <c r="Y47"/>
  <c r="Y48"/>
  <c r="Y49"/>
  <c r="Y50"/>
  <c r="Y51"/>
  <c r="Y52"/>
  <c r="Y53"/>
  <c r="Y58"/>
  <c r="Y59"/>
  <c r="Y60"/>
  <c r="Y62"/>
  <c r="Y63"/>
  <c r="Y64"/>
  <c r="Y65"/>
  <c r="Y66"/>
  <c r="Y67"/>
  <c r="Y69"/>
  <c r="Y70"/>
  <c r="Y71"/>
  <c r="Y72"/>
  <c r="Y73"/>
  <c r="Y74"/>
  <c r="Y75"/>
  <c r="Y76"/>
  <c r="Y77"/>
  <c r="Y79"/>
  <c r="Y80"/>
  <c r="Y82"/>
  <c r="Y83"/>
  <c r="Y84"/>
  <c r="Y85"/>
  <c r="Y86"/>
  <c r="Y88"/>
  <c r="Y89"/>
  <c r="Y90"/>
  <c r="Y91"/>
  <c r="Y92"/>
  <c r="Y93"/>
  <c r="Y94"/>
  <c r="Y95"/>
  <c r="Y96"/>
  <c r="Y97"/>
  <c r="Y98"/>
  <c r="Y99"/>
  <c r="Y100"/>
  <c r="Y101"/>
  <c r="Y103"/>
  <c r="Y104"/>
  <c r="Y105"/>
  <c r="Y106"/>
  <c r="Y107"/>
  <c r="Y108"/>
  <c r="Y109"/>
  <c r="Y112"/>
  <c r="Y113"/>
  <c r="Y114"/>
  <c r="Y115"/>
  <c r="Y116"/>
  <c r="Y119"/>
  <c r="Y120"/>
  <c r="Y121"/>
  <c r="Y122"/>
  <c r="Y123"/>
  <c r="Y124"/>
  <c r="Y130"/>
  <c r="Y131"/>
  <c r="Y134"/>
  <c r="Y135"/>
  <c r="Y136"/>
  <c r="Y137"/>
  <c r="Y138"/>
  <c r="Y139"/>
  <c r="Y140"/>
  <c r="Y141"/>
  <c r="Y142"/>
  <c r="Y143"/>
  <c r="Y144"/>
  <c r="Y145"/>
  <c r="Y146"/>
  <c r="Y147"/>
  <c r="Y148"/>
  <c r="Y149"/>
  <c r="Y150"/>
  <c r="Y151"/>
  <c r="Y152"/>
  <c r="Y153"/>
  <c r="Y154"/>
  <c r="Y155"/>
  <c r="Y156"/>
  <c r="Y157"/>
  <c r="Y158"/>
  <c r="Y159"/>
  <c r="Y160"/>
  <c r="Y161"/>
  <c r="Y162"/>
  <c r="Y163"/>
  <c r="Y164"/>
  <c r="Y165"/>
  <c r="Y166"/>
  <c r="Y167"/>
  <c r="Y168"/>
  <c r="Y169"/>
  <c r="Y171"/>
  <c r="Y172"/>
  <c r="Y173"/>
  <c r="Y174"/>
  <c r="Y175"/>
  <c r="Y176"/>
  <c r="Y177"/>
  <c r="Y178"/>
  <c r="Y179"/>
  <c r="Y180"/>
  <c r="Y181"/>
  <c r="Y182"/>
  <c r="Y183"/>
  <c r="Y184"/>
  <c r="Y185"/>
  <c r="Y186"/>
  <c r="Y187"/>
  <c r="Y188"/>
  <c r="Y189"/>
  <c r="Y190"/>
  <c r="Y191"/>
  <c r="Y192"/>
  <c r="Y193"/>
  <c r="Y194"/>
  <c r="Y195"/>
  <c r="Y196"/>
  <c r="Y197"/>
  <c r="Y198"/>
  <c r="Y199"/>
  <c r="Y200"/>
  <c r="Y201"/>
  <c r="Y202"/>
  <c r="Y203"/>
  <c r="Y204"/>
  <c r="Y205"/>
  <c r="Y206"/>
  <c r="Y207"/>
  <c r="Y208"/>
  <c r="Y209"/>
  <c r="Y210"/>
  <c r="Y211"/>
  <c r="Y212"/>
  <c r="Y213"/>
  <c r="Y214"/>
  <c r="Y215"/>
  <c r="Y216"/>
  <c r="Y217"/>
  <c r="Y218"/>
  <c r="Y219"/>
  <c r="Y220"/>
  <c r="Y221"/>
  <c r="Y222"/>
  <c r="Y223"/>
  <c r="Y224"/>
  <c r="Y225"/>
  <c r="Y226"/>
  <c r="Y227"/>
  <c r="Y228"/>
  <c r="Y229"/>
  <c r="Y230"/>
  <c r="Y231"/>
  <c r="Y232"/>
  <c r="Y233"/>
  <c r="Y234"/>
  <c r="Y235"/>
  <c r="Y236"/>
  <c r="Y237"/>
  <c r="Y238"/>
  <c r="Y239"/>
  <c r="Y240"/>
  <c r="Y241"/>
  <c r="Y242"/>
  <c r="Y243"/>
  <c r="Y244"/>
  <c r="Y245"/>
  <c r="Y246"/>
  <c r="Y247"/>
  <c r="Y248"/>
  <c r="Y249"/>
  <c r="Y250"/>
  <c r="Y251"/>
  <c r="Y252"/>
  <c r="Y253"/>
  <c r="Y254"/>
  <c r="Y255"/>
  <c r="Y256"/>
  <c r="Y257"/>
  <c r="Y258"/>
  <c r="Y259"/>
  <c r="Y260"/>
  <c r="Y261"/>
  <c r="Y262"/>
  <c r="Y263"/>
  <c r="Y264"/>
  <c r="Y265"/>
  <c r="Y266"/>
  <c r="Y267"/>
  <c r="Y268"/>
  <c r="Y269"/>
  <c r="Y270"/>
  <c r="Y271"/>
  <c r="Y272"/>
  <c r="Y273"/>
  <c r="Y274"/>
  <c r="Y275"/>
  <c r="Y276"/>
  <c r="Y277"/>
  <c r="Y278"/>
  <c r="Y279"/>
  <c r="Y280"/>
  <c r="Y281"/>
  <c r="Y282"/>
  <c r="Y283"/>
  <c r="Y284"/>
  <c r="Y285"/>
  <c r="Y286"/>
  <c r="Y287"/>
  <c r="Y288"/>
  <c r="Y289"/>
  <c r="Y290"/>
  <c r="Y291"/>
  <c r="Y292"/>
  <c r="Y293"/>
  <c r="Y294"/>
  <c r="Y295"/>
  <c r="Y296"/>
  <c r="Y297"/>
  <c r="Y298"/>
  <c r="Y299"/>
  <c r="Y300"/>
  <c r="Y301"/>
  <c r="Y302"/>
  <c r="Y303"/>
  <c r="Y304"/>
  <c r="Y305"/>
  <c r="Y306"/>
  <c r="Y307"/>
  <c r="Y308"/>
  <c r="Y309"/>
  <c r="Y310"/>
  <c r="Y311"/>
  <c r="Y312"/>
  <c r="Y313"/>
  <c r="Y314"/>
  <c r="Y315"/>
  <c r="Y316"/>
  <c r="Y317"/>
  <c r="Y318"/>
  <c r="Y319"/>
  <c r="Y320"/>
  <c r="Y321"/>
  <c r="Y322"/>
  <c r="Y323"/>
  <c r="Y324"/>
  <c r="Y325"/>
  <c r="Y326"/>
  <c r="Y327"/>
  <c r="Y328"/>
  <c r="Y329"/>
  <c r="Y330"/>
  <c r="Y331"/>
  <c r="Y332"/>
  <c r="Y333"/>
  <c r="Y334"/>
  <c r="Y335"/>
  <c r="Y336"/>
  <c r="Y337"/>
  <c r="Y338"/>
  <c r="Y339"/>
  <c r="Y340"/>
  <c r="Y341"/>
  <c r="Y342"/>
  <c r="Y343"/>
  <c r="Y344"/>
  <c r="Y345"/>
  <c r="Y346"/>
  <c r="Y347"/>
  <c r="Y348"/>
  <c r="Y349"/>
  <c r="Y350"/>
  <c r="Y351"/>
  <c r="Y352"/>
  <c r="Y353"/>
  <c r="Y354"/>
  <c r="Y355"/>
  <c r="Y356"/>
  <c r="Y357"/>
  <c r="Y358"/>
  <c r="Y359"/>
  <c r="Y360"/>
  <c r="Y361"/>
  <c r="Y362"/>
  <c r="Y363"/>
  <c r="Y364"/>
  <c r="Y365"/>
  <c r="Y366"/>
  <c r="Y367"/>
  <c r="Y368"/>
  <c r="Y369"/>
  <c r="Y370"/>
  <c r="Y371"/>
  <c r="Y372"/>
  <c r="Y373"/>
  <c r="Y374"/>
  <c r="Y375"/>
  <c r="Y376"/>
  <c r="Y377"/>
  <c r="Y378"/>
  <c r="Y379"/>
  <c r="Y380"/>
  <c r="Y381"/>
  <c r="Y382"/>
  <c r="Y383"/>
  <c r="Y384"/>
  <c r="Y385"/>
  <c r="Y386"/>
  <c r="Y387"/>
  <c r="Y388"/>
  <c r="Y389"/>
  <c r="Y390"/>
  <c r="Y391"/>
  <c r="Y392"/>
  <c r="Y393"/>
  <c r="Y394"/>
  <c r="Y395"/>
  <c r="Y396"/>
  <c r="Y397"/>
  <c r="Y398"/>
  <c r="Y399"/>
  <c r="Y400"/>
  <c r="Y401"/>
  <c r="Y402"/>
  <c r="Y403"/>
  <c r="Y404"/>
  <c r="Y405"/>
  <c r="Y406"/>
  <c r="Y407"/>
  <c r="Y408"/>
  <c r="Y409"/>
  <c r="Y410"/>
  <c r="Y411"/>
  <c r="Y412"/>
  <c r="Y413"/>
  <c r="Y414"/>
  <c r="Y415"/>
  <c r="Y416"/>
  <c r="Y417"/>
  <c r="Y418"/>
  <c r="Y419"/>
  <c r="Y420"/>
  <c r="Y421"/>
  <c r="Y422"/>
  <c r="Y423"/>
  <c r="Y424"/>
  <c r="Y425"/>
  <c r="Y426"/>
  <c r="Y427"/>
  <c r="Y428"/>
  <c r="Y429"/>
  <c r="Y430"/>
  <c r="Y431"/>
  <c r="Y432"/>
  <c r="Y433"/>
  <c r="Y434"/>
  <c r="Y435"/>
  <c r="Y436"/>
  <c r="Y437"/>
  <c r="Y438"/>
  <c r="Y439"/>
  <c r="Y440"/>
  <c r="Y441"/>
  <c r="Y442"/>
  <c r="Y443"/>
  <c r="Y444"/>
  <c r="Y445"/>
  <c r="Y446"/>
  <c r="Y447"/>
  <c r="Y448"/>
  <c r="Y449"/>
  <c r="Y450"/>
  <c r="Y451"/>
  <c r="Y452"/>
  <c r="Y453"/>
  <c r="Y454"/>
  <c r="Y455"/>
  <c r="Y456"/>
  <c r="Y457"/>
  <c r="Y458"/>
  <c r="Y459"/>
  <c r="Y460"/>
  <c r="Y461"/>
  <c r="Y462"/>
  <c r="Y463"/>
  <c r="Y464"/>
  <c r="Y465"/>
  <c r="Y466"/>
  <c r="Y467"/>
  <c r="Y468"/>
  <c r="Y469"/>
  <c r="Y470"/>
  <c r="Y471"/>
  <c r="Y472"/>
  <c r="Y473"/>
  <c r="Y474"/>
  <c r="Y475"/>
  <c r="Y476"/>
  <c r="Y477"/>
  <c r="Y478"/>
  <c r="Y479"/>
  <c r="Y480"/>
  <c r="Y481"/>
  <c r="Y482"/>
  <c r="Y483"/>
  <c r="Y484"/>
  <c r="Y485"/>
  <c r="Y486"/>
  <c r="Y487"/>
  <c r="Y488"/>
  <c r="Y489"/>
  <c r="Y490"/>
  <c r="Y491"/>
  <c r="Y492"/>
  <c r="Y493"/>
  <c r="Y494"/>
  <c r="Y495"/>
  <c r="Y496"/>
  <c r="Y497"/>
  <c r="Y498"/>
  <c r="Y499"/>
  <c r="Y500"/>
  <c r="Y501"/>
  <c r="Y502"/>
  <c r="Y503"/>
  <c r="Y504"/>
  <c r="Y505"/>
  <c r="Y506"/>
  <c r="Y507"/>
  <c r="Y508"/>
  <c r="Y509"/>
  <c r="Y510"/>
  <c r="Y511"/>
  <c r="Y512"/>
  <c r="Y513"/>
  <c r="Y514"/>
  <c r="Y515"/>
  <c r="Y516"/>
  <c r="Y517"/>
  <c r="Y518"/>
  <c r="Y519"/>
  <c r="Y520"/>
  <c r="Y521"/>
  <c r="Y522"/>
  <c r="Y523"/>
  <c r="Y524"/>
  <c r="Y525"/>
  <c r="Y526"/>
  <c r="Y527"/>
  <c r="Y528"/>
  <c r="Y529"/>
  <c r="Y530"/>
  <c r="Y531"/>
  <c r="Y532"/>
  <c r="Y533"/>
  <c r="Y534"/>
  <c r="Y535"/>
  <c r="Y536"/>
  <c r="Y537"/>
  <c r="Y538"/>
  <c r="Y539"/>
  <c r="Y540"/>
  <c r="Y541"/>
  <c r="Y542"/>
  <c r="Y543"/>
  <c r="Y544"/>
  <c r="Y545"/>
  <c r="Y546"/>
  <c r="Y547"/>
  <c r="Y548"/>
  <c r="Y549"/>
  <c r="Y550"/>
  <c r="Y551"/>
  <c r="Y552"/>
  <c r="Y553"/>
  <c r="Y554"/>
  <c r="Y555"/>
  <c r="Y556"/>
  <c r="Y557"/>
  <c r="Y558"/>
  <c r="Y559"/>
  <c r="Y560"/>
  <c r="Y561"/>
  <c r="Y562"/>
  <c r="Y563"/>
  <c r="Y564"/>
  <c r="Y565"/>
  <c r="Y567"/>
  <c r="Y568"/>
  <c r="Y569"/>
  <c r="Y570"/>
  <c r="Y571"/>
  <c r="Y572"/>
  <c r="Y573"/>
  <c r="Y574"/>
  <c r="Y581"/>
  <c r="Y582"/>
  <c r="Y585"/>
  <c r="Y593"/>
  <c r="Y594"/>
  <c r="Y595"/>
  <c r="Y596"/>
  <c r="Y597"/>
  <c r="Y598"/>
  <c r="Y599"/>
  <c r="Y600"/>
  <c r="Y601"/>
  <c r="Y602"/>
  <c r="Y603"/>
  <c r="Y604"/>
  <c r="Y605"/>
  <c r="Y606"/>
  <c r="Y607"/>
  <c r="Y608"/>
  <c r="Y609"/>
  <c r="Y610"/>
  <c r="Y611"/>
  <c r="Y612"/>
  <c r="Y613"/>
  <c r="Y614"/>
  <c r="Y615"/>
  <c r="Y616"/>
  <c r="Y618"/>
  <c r="Y619"/>
  <c r="Y620"/>
  <c r="Y621"/>
  <c r="Y622"/>
  <c r="Y623"/>
  <c r="Y626"/>
  <c r="Y627"/>
  <c r="Y628"/>
  <c r="Y629"/>
  <c r="Y630"/>
  <c r="Y631"/>
  <c r="Y632"/>
  <c r="Y633"/>
  <c r="Y638"/>
  <c r="Y639"/>
  <c r="Y640"/>
  <c r="Y641"/>
  <c r="Y642"/>
  <c r="Y643"/>
  <c r="Y644"/>
  <c r="Y645"/>
  <c r="Y646"/>
  <c r="Y647"/>
  <c r="Y648"/>
  <c r="Y649"/>
  <c r="Y650"/>
  <c r="Y651"/>
  <c r="Y652"/>
  <c r="Y653"/>
  <c r="Y654"/>
  <c r="Y655"/>
  <c r="Y656"/>
  <c r="Y657"/>
  <c r="Y658"/>
  <c r="Y659"/>
  <c r="Y660"/>
  <c r="Y661"/>
  <c r="Y662"/>
  <c r="Y663"/>
  <c r="Y664"/>
  <c r="Y665"/>
  <c r="Y666"/>
  <c r="Y667"/>
  <c r="Y668"/>
  <c r="Y669"/>
  <c r="Y670"/>
  <c r="Y671"/>
  <c r="Y672"/>
  <c r="Y677"/>
  <c r="Y678"/>
  <c r="Y679"/>
  <c r="Y680"/>
  <c r="Y681"/>
  <c r="Y682"/>
  <c r="Y683"/>
  <c r="Y684"/>
  <c r="Y685"/>
  <c r="Y687"/>
  <c r="Y688"/>
  <c r="Y689"/>
  <c r="Y690"/>
  <c r="Y691"/>
  <c r="Y692"/>
  <c r="Y693"/>
  <c r="Y694"/>
  <c r="Y695"/>
  <c r="Y696"/>
  <c r="Y697"/>
  <c r="Y698"/>
  <c r="Y699"/>
  <c r="Y700"/>
  <c r="Y701"/>
  <c r="Y702"/>
  <c r="Y703"/>
  <c r="Y704"/>
  <c r="Y705"/>
  <c r="Y706"/>
  <c r="Y707"/>
  <c r="Y708"/>
  <c r="Y709"/>
  <c r="Y710"/>
  <c r="Y711"/>
  <c r="Y712"/>
  <c r="Y713"/>
  <c r="Y714"/>
  <c r="Y715"/>
  <c r="Y716"/>
  <c r="Y717"/>
  <c r="Y718"/>
  <c r="Y719"/>
  <c r="Y720"/>
  <c r="Y721"/>
  <c r="Y722"/>
  <c r="Y729"/>
  <c r="Y730"/>
  <c r="Y731"/>
  <c r="Y733"/>
  <c r="Y734"/>
  <c r="Y735"/>
  <c r="Y737"/>
  <c r="Y738"/>
  <c r="Y739"/>
  <c r="Y741"/>
  <c r="Y742"/>
  <c r="Y745"/>
  <c r="Y746"/>
  <c r="Y747"/>
  <c r="Y748"/>
  <c r="Y749"/>
  <c r="Y750"/>
  <c r="Y751"/>
  <c r="Y752"/>
  <c r="Y753"/>
  <c r="Y754"/>
  <c r="Y755"/>
  <c r="Y756"/>
  <c r="Y757"/>
  <c r="Y758"/>
  <c r="Y759"/>
  <c r="Y760"/>
  <c r="Y761"/>
  <c r="Y762"/>
  <c r="Y763"/>
  <c r="Y764"/>
  <c r="Y765"/>
  <c r="Y766"/>
  <c r="Y767"/>
  <c r="Y768"/>
  <c r="Y769"/>
  <c r="Y770"/>
  <c r="Y771"/>
  <c r="Y772"/>
  <c r="Y773"/>
  <c r="Y774"/>
  <c r="Y775"/>
  <c r="Y776"/>
  <c r="Y777"/>
  <c r="Y778"/>
  <c r="Y779"/>
  <c r="Y780"/>
  <c r="Y781"/>
  <c r="Y782"/>
  <c r="Y783"/>
  <c r="Y784"/>
  <c r="Y785"/>
  <c r="Y786"/>
  <c r="Y787"/>
  <c r="Y788"/>
  <c r="Y789"/>
  <c r="Y790"/>
  <c r="Y791"/>
  <c r="Y792"/>
  <c r="Y793"/>
  <c r="Y794"/>
  <c r="Y795"/>
  <c r="Y796"/>
  <c r="Y797"/>
  <c r="Y798"/>
  <c r="Y799"/>
  <c r="Y800"/>
  <c r="Y801"/>
  <c r="Y807"/>
  <c r="Y808"/>
  <c r="Y809"/>
  <c r="Y810"/>
  <c r="Y811"/>
  <c r="Y812"/>
  <c r="Y813"/>
  <c r="Y814"/>
  <c r="Y815"/>
  <c r="Y816"/>
  <c r="Y817"/>
  <c r="Y818"/>
  <c r="Y819"/>
  <c r="Y820"/>
  <c r="Y821"/>
  <c r="Y822"/>
  <c r="Y823"/>
  <c r="Y824"/>
  <c r="Y825"/>
  <c r="Y826"/>
  <c r="Y827"/>
  <c r="Y828"/>
  <c r="Y829"/>
  <c r="Y830"/>
  <c r="Y831"/>
  <c r="Y832"/>
  <c r="Y833"/>
  <c r="Y834"/>
  <c r="Y835"/>
  <c r="Y836"/>
  <c r="Y837"/>
  <c r="Y838"/>
  <c r="Y839"/>
  <c r="Y840"/>
  <c r="Y841"/>
  <c r="Y842"/>
  <c r="Y843"/>
  <c r="Y844"/>
  <c r="Y845"/>
  <c r="Y846"/>
  <c r="Y847"/>
  <c r="Y848"/>
  <c r="Y849"/>
  <c r="Y850"/>
  <c r="Y851"/>
  <c r="Y852"/>
  <c r="Y853"/>
  <c r="Y855"/>
  <c r="Y856"/>
  <c r="Y857"/>
  <c r="Y858"/>
  <c r="Y859"/>
  <c r="Y860"/>
  <c r="Y861"/>
  <c r="Y862"/>
  <c r="Y863"/>
  <c r="Y864"/>
  <c r="Y865"/>
  <c r="Y866"/>
  <c r="Y867"/>
  <c r="Y868"/>
  <c r="W579" l="1"/>
  <c r="X802"/>
  <c r="X727"/>
  <c r="X726" s="1"/>
  <c r="X725" s="1"/>
  <c r="Y676"/>
  <c r="W727"/>
  <c r="W726" s="1"/>
  <c r="W725" s="1"/>
  <c r="W724" s="1"/>
  <c r="W723" s="1"/>
  <c r="X675"/>
  <c r="X674" s="1"/>
  <c r="X673" s="1"/>
  <c r="W675"/>
  <c r="W674" s="1"/>
  <c r="W673" s="1"/>
  <c r="X591"/>
  <c r="X590" s="1"/>
  <c r="X589" s="1"/>
  <c r="W804"/>
  <c r="Y805"/>
  <c r="Y806"/>
  <c r="X724"/>
  <c r="X723" s="1"/>
  <c r="Y579"/>
  <c r="W578"/>
  <c r="W577" s="1"/>
  <c r="W576" s="1"/>
  <c r="Y576" s="1"/>
  <c r="W591"/>
  <c r="W590" s="1"/>
  <c r="W589" s="1"/>
  <c r="Y589" s="1"/>
  <c r="Y854"/>
  <c r="Y723"/>
  <c r="Y728"/>
  <c r="Y732"/>
  <c r="Y736"/>
  <c r="Y740"/>
  <c r="Y578"/>
  <c r="Y617"/>
  <c r="Y590"/>
  <c r="Y591"/>
  <c r="Y592"/>
  <c r="Y743"/>
  <c r="Y744"/>
  <c r="Y686"/>
  <c r="Y674"/>
  <c r="Y675"/>
  <c r="X636"/>
  <c r="X635" s="1"/>
  <c r="X634" s="1"/>
  <c r="W636"/>
  <c r="W635" s="1"/>
  <c r="W634" s="1"/>
  <c r="Y637"/>
  <c r="Y624"/>
  <c r="Y625"/>
  <c r="Y580"/>
  <c r="Y583"/>
  <c r="Y584"/>
  <c r="Y170"/>
  <c r="W57"/>
  <c r="W56" s="1"/>
  <c r="W55" s="1"/>
  <c r="W54" s="1"/>
  <c r="Y132"/>
  <c r="X126"/>
  <c r="X125" s="1"/>
  <c r="X102" s="1"/>
  <c r="W126"/>
  <c r="W125" s="1"/>
  <c r="W102" s="1"/>
  <c r="X57"/>
  <c r="X56" s="1"/>
  <c r="X55" s="1"/>
  <c r="X54" s="1"/>
  <c r="Y127"/>
  <c r="Y128"/>
  <c r="Y129"/>
  <c r="Y133"/>
  <c r="Y110"/>
  <c r="Y117"/>
  <c r="Y118"/>
  <c r="Y111"/>
  <c r="Y87"/>
  <c r="Y35"/>
  <c r="Y78"/>
  <c r="Y81"/>
  <c r="Y68"/>
  <c r="Y61"/>
  <c r="X27"/>
  <c r="X26" s="1"/>
  <c r="X25" s="1"/>
  <c r="X16"/>
  <c r="W27"/>
  <c r="W26" s="1"/>
  <c r="W25" s="1"/>
  <c r="W24" s="1"/>
  <c r="W23" s="1"/>
  <c r="Y37"/>
  <c r="Y38"/>
  <c r="Y34"/>
  <c r="Y28"/>
  <c r="Y30"/>
  <c r="Y32"/>
  <c r="Y13"/>
  <c r="Y14"/>
  <c r="Y17"/>
  <c r="Y18"/>
  <c r="Y21"/>
  <c r="W20"/>
  <c r="Y20" s="1"/>
  <c r="Y673" l="1"/>
  <c r="Y804"/>
  <c r="W803"/>
  <c r="Y724"/>
  <c r="Y725"/>
  <c r="Y726"/>
  <c r="X575"/>
  <c r="X566" s="1"/>
  <c r="Y727"/>
  <c r="W575"/>
  <c r="W566" s="1"/>
  <c r="Y577"/>
  <c r="Y635"/>
  <c r="Y636"/>
  <c r="Y634"/>
  <c r="W12"/>
  <c r="W11" s="1"/>
  <c r="W869" s="1"/>
  <c r="Y102"/>
  <c r="Y125"/>
  <c r="Y126"/>
  <c r="Y57"/>
  <c r="Y54"/>
  <c r="Y56"/>
  <c r="Y55"/>
  <c r="Y27"/>
  <c r="X24"/>
  <c r="X23" s="1"/>
  <c r="Y25"/>
  <c r="W16"/>
  <c r="Y16" s="1"/>
  <c r="Y26"/>
  <c r="Y566" l="1"/>
  <c r="Y575"/>
  <c r="W802"/>
  <c r="Y802" s="1"/>
  <c r="Y803"/>
  <c r="Y23"/>
  <c r="X12"/>
  <c r="Y24"/>
  <c r="X11" l="1"/>
  <c r="Y12"/>
  <c r="Y11" l="1"/>
  <c r="X869"/>
  <c r="Y869" s="1"/>
</calcChain>
</file>

<file path=xl/sharedStrings.xml><?xml version="1.0" encoding="utf-8"?>
<sst xmlns="http://schemas.openxmlformats.org/spreadsheetml/2006/main" count="6004" uniqueCount="498">
  <si>
    <t>Всего расходов</t>
  </si>
  <si>
    <t>00000</t>
  </si>
  <si>
    <t>00</t>
  </si>
  <si>
    <t>240</t>
  </si>
  <si>
    <t>19990</t>
  </si>
  <si>
    <t>03</t>
  </si>
  <si>
    <t>4</t>
  </si>
  <si>
    <t>01</t>
  </si>
  <si>
    <t>Иные закупки товаров, работ и услуг для обеспечения государственных (муниципальных) нужд</t>
  </si>
  <si>
    <t/>
  </si>
  <si>
    <t>Реализация прочих мероприятий</t>
  </si>
  <si>
    <t>01.4.03.19990</t>
  </si>
  <si>
    <t>Профилактика правонарушений</t>
  </si>
  <si>
    <t>0140300000</t>
  </si>
  <si>
    <t>02</t>
  </si>
  <si>
    <t>01.4.02.19990</t>
  </si>
  <si>
    <t>Доступная среда</t>
  </si>
  <si>
    <t>0140200000</t>
  </si>
  <si>
    <t>01.4.01.19990</t>
  </si>
  <si>
    <t>Семья и демография</t>
  </si>
  <si>
    <t>0140100000</t>
  </si>
  <si>
    <t>Подпрограмма "Совершенствование и развитие социальной среды в Павлоградском муниципальном районе"</t>
  </si>
  <si>
    <t>0140000000</t>
  </si>
  <si>
    <t>19980</t>
  </si>
  <si>
    <t>3</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</si>
  <si>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</si>
  <si>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</si>
  <si>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</si>
  <si>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руководства и управления в сфере установленных функций органов местного самоуправления</t>
  </si>
  <si>
    <t>Осуществление управления</t>
  </si>
  <si>
    <t>850</t>
  </si>
  <si>
    <t>10020</t>
  </si>
  <si>
    <t>Уплата налогов, сборов и иных платежей</t>
  </si>
  <si>
    <t>Иные бюджетные ассигнования</t>
  </si>
  <si>
    <t>110</t>
  </si>
  <si>
    <t>Расходы на выплаты персоналу казенных учреждений</t>
  </si>
  <si>
    <t>Организация досуга, обеспечение участия несовершеннолетних и молодежи в районных и областных фестивалях, конкурсах, смотрах и других мероприятиях</t>
  </si>
  <si>
    <t>10010</t>
  </si>
  <si>
    <t>0130000000</t>
  </si>
  <si>
    <t>0</t>
  </si>
  <si>
    <t>0100000000</t>
  </si>
  <si>
    <t>Молодежная политика</t>
  </si>
  <si>
    <t>510</t>
  </si>
  <si>
    <t>7</t>
  </si>
  <si>
    <t>Дотации</t>
  </si>
  <si>
    <t>Межбюджетные трансферты</t>
  </si>
  <si>
    <t>0270200000</t>
  </si>
  <si>
    <t>Подпрограмма "Обеспечение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t>
  </si>
  <si>
    <t>0270000000</t>
  </si>
  <si>
    <t>0200000000</t>
  </si>
  <si>
    <t>70800</t>
  </si>
  <si>
    <t>02.7.02.70800</t>
  </si>
  <si>
    <t>Дотации на выравнивание бюджетной обеспеченности субъектов Российской Федерации и муниципальных образований</t>
  </si>
  <si>
    <t>02.7.02.10010</t>
  </si>
  <si>
    <t>2</t>
  </si>
  <si>
    <t>02.2.02.19980</t>
  </si>
  <si>
    <t>0220200000</t>
  </si>
  <si>
    <t>810</t>
  </si>
  <si>
    <t>Предоставление гражданам, ведущим личное подсобное хозяйство, субсидий на возмещение части затрат по производству молока</t>
  </si>
  <si>
    <t>02.2.01.S0550</t>
  </si>
  <si>
    <t>02.2.01.S0320</t>
  </si>
  <si>
    <t>02.2.01.R5413</t>
  </si>
  <si>
    <t>02.2.01.19990</t>
  </si>
  <si>
    <t>Развитие сельского хозяйства и регулирование рынков сельскохозяйственной продукции, сырья и продовольствия</t>
  </si>
  <si>
    <t>0220100000</t>
  </si>
  <si>
    <t>Подпрограмма "Развитие сельского хозяйства на территории Павлоградского муниципального района"</t>
  </si>
  <si>
    <t>0220000000</t>
  </si>
  <si>
    <t>Сельское хозяйство и рыболовство</t>
  </si>
  <si>
    <t>02.7.02.70140</t>
  </si>
  <si>
    <t>Общеэкономические вопросы</t>
  </si>
  <si>
    <t>19970</t>
  </si>
  <si>
    <t>02.7.02.19970</t>
  </si>
  <si>
    <t>02.7.02.19980</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</si>
  <si>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</si>
  <si>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Павлоградского муниципального района Омской области</t>
  </si>
  <si>
    <t>70010</t>
  </si>
  <si>
    <t>06</t>
  </si>
  <si>
    <t>1</t>
  </si>
  <si>
    <t>Социальное обеспечение</t>
  </si>
  <si>
    <t>0110600000</t>
  </si>
  <si>
    <t>Подпрограмма "Развитие системы образования в Павлоградском муниципальном районе"</t>
  </si>
  <si>
    <t>0110000000</t>
  </si>
  <si>
    <t>Другие вопросы в области социальной политики</t>
  </si>
  <si>
    <t>320</t>
  </si>
  <si>
    <t>71250</t>
  </si>
  <si>
    <t>Социальные выплаты гражданам, кроме публичных нормативных социальных выплат</t>
  </si>
  <si>
    <t>310</t>
  </si>
  <si>
    <t>Публичные нормативные социальные выплаты гражданам</t>
  </si>
  <si>
    <t>Социальное обеспечение и иные выплаты населению</t>
  </si>
  <si>
    <t>01.1.06.71250</t>
  </si>
  <si>
    <t>70330</t>
  </si>
  <si>
    <t>01.1.06.70330</t>
  </si>
  <si>
    <t>70290</t>
  </si>
  <si>
    <t>01.1.06.70290</t>
  </si>
  <si>
    <t>70110</t>
  </si>
  <si>
    <t>01.1.06.70110</t>
  </si>
  <si>
    <t>Охрана семьи и детства</t>
  </si>
  <si>
    <t>05</t>
  </si>
  <si>
    <t>01.1.05.19980</t>
  </si>
  <si>
    <t>0110500000</t>
  </si>
  <si>
    <t>04</t>
  </si>
  <si>
    <t>01.1.04.S0100</t>
  </si>
  <si>
    <t>01.1.04.70100</t>
  </si>
  <si>
    <t>10050</t>
  </si>
  <si>
    <t>Подготовка к отопительному периоду</t>
  </si>
  <si>
    <t>01.1.04.10050</t>
  </si>
  <si>
    <t>Создание условий для бюджетного информационно-методического обеспечения муниципальных образовательных учреждений</t>
  </si>
  <si>
    <t>01.1.04.10020</t>
  </si>
  <si>
    <t>Создание условий для бюджетного бухгалтерского обслуживания и хозяйственного обеспечения муниципальных образовательных учреждений</t>
  </si>
  <si>
    <t>01.1.04.10010</t>
  </si>
  <si>
    <t>Обеспечение выполнения функций образовательных учреждений</t>
  </si>
  <si>
    <t>0110400000</t>
  </si>
  <si>
    <t>Другие вопросы в области образования</t>
  </si>
  <si>
    <t>610</t>
  </si>
  <si>
    <t>Субсидии бюджетным учреждениям</t>
  </si>
  <si>
    <t>Предоставление субсидий бюджетным, автономным учреждениям и иным некоммерческим организациям</t>
  </si>
  <si>
    <t>01.1.02.S0780</t>
  </si>
  <si>
    <t>Общее образование</t>
  </si>
  <si>
    <t>0110200000</t>
  </si>
  <si>
    <t>01.1.03.S0100</t>
  </si>
  <si>
    <t>01.1.03.70100</t>
  </si>
  <si>
    <t>Создание условий для обеспечения государственных гарантий прав граждан на получение общедоступного и бесплатного дополнительного образования в муниципальных учреждениях дополнительного образования реализующих образовательные программы дополнительного образования</t>
  </si>
  <si>
    <t>01.1.03.10010</t>
  </si>
  <si>
    <t>Дополнительное образование</t>
  </si>
  <si>
    <t>0110300000</t>
  </si>
  <si>
    <t>Дополнительное образование детей</t>
  </si>
  <si>
    <t>02.1.01.10020</t>
  </si>
  <si>
    <t>0210100000</t>
  </si>
  <si>
    <t>0210000000</t>
  </si>
  <si>
    <t>01.1.02.S0150</t>
  </si>
  <si>
    <t>70080</t>
  </si>
  <si>
    <t>01.1.02.70080</t>
  </si>
  <si>
    <t>Создание условий для обеспечения государственных гарантий прав граждан на получение общедоступного и бесплатного начального общего, среднего общего образования в муниципальных общеобразовательных учреждениях, реализующих образовательные программы общего образования</t>
  </si>
  <si>
    <t>01.1.02.10010</t>
  </si>
  <si>
    <t>01.1.01.70080</t>
  </si>
  <si>
    <t>01.1.01.10020</t>
  </si>
  <si>
    <t>Создание условий для обеспечения государственных гарантий прав граждан на получение общедоступного и бесплатного дошкольного образования в муниципальных дошкольных учреждениях реализующих образовательные программы дошкольного образования в виде предоставления субсидии на выполнение муниципального задания</t>
  </si>
  <si>
    <t>01.1.01.10010</t>
  </si>
  <si>
    <t>Дошкольное образование</t>
  </si>
  <si>
    <t>01.4.03.10010</t>
  </si>
  <si>
    <t>Комитет образования Администрации Павлоградского муниципального района Омской области</t>
  </si>
  <si>
    <t>01.2.06.19980</t>
  </si>
  <si>
    <t>0120600000</t>
  </si>
  <si>
    <t>Организация и ведение бухгалтерского, финансового и налогового учета</t>
  </si>
  <si>
    <t>01.2.05.10010</t>
  </si>
  <si>
    <t>Бухгалтерское и хозяйственное обслуживание муниципальных учреждений</t>
  </si>
  <si>
    <t>0120500000</t>
  </si>
  <si>
    <t>Подпрограмма "Развитие культуры Павлоградского муниципального района"</t>
  </si>
  <si>
    <t>0120000000</t>
  </si>
  <si>
    <t>Другие вопросы в области культуры, кинематографии</t>
  </si>
  <si>
    <t>Организация выставочной и научно-просветительской деятельности</t>
  </si>
  <si>
    <t>01.2.03.10010</t>
  </si>
  <si>
    <t>Развитие музейного дела и сохранение историко-культурного наследия</t>
  </si>
  <si>
    <t>0120300000</t>
  </si>
  <si>
    <t>Комплектование библиотечных фондов</t>
  </si>
  <si>
    <t>01.2.02.10020</t>
  </si>
  <si>
    <t>Организация библиотечного обслуживания населения</t>
  </si>
  <si>
    <t>01.2.02.10010</t>
  </si>
  <si>
    <t>Организация библиотечного обслуживания населения, комплектование и обеспечение сохранности библиотечных фондов</t>
  </si>
  <si>
    <t>0120200000</t>
  </si>
  <si>
    <t>01.2.01.10020</t>
  </si>
  <si>
    <t>Организация и проведение культурно-массовых мероприятий</t>
  </si>
  <si>
    <t>01.2.01.10010</t>
  </si>
  <si>
    <t>Создание условий для организации досуга жителей</t>
  </si>
  <si>
    <t>0120100000</t>
  </si>
  <si>
    <t>Культура</t>
  </si>
  <si>
    <t>Реализация дополнительных образовательных программ и услуг</t>
  </si>
  <si>
    <t>01.2.04.10010</t>
  </si>
  <si>
    <t>Организация предоставления дополнительного образования</t>
  </si>
  <si>
    <t>0120400000</t>
  </si>
  <si>
    <t>Комитет по культуре Администрации Павлоградского муниципального района Омской области</t>
  </si>
  <si>
    <t>Организация спортивно-массовых мероприятий</t>
  </si>
  <si>
    <t>01.3.03.10010</t>
  </si>
  <si>
    <t>0130300000</t>
  </si>
  <si>
    <t>Массовый спорт</t>
  </si>
  <si>
    <t>71210</t>
  </si>
  <si>
    <t>02.7.01.71210</t>
  </si>
  <si>
    <t>0270100000</t>
  </si>
  <si>
    <t>10030</t>
  </si>
  <si>
    <t>02.7.01.10030</t>
  </si>
  <si>
    <t>02.5.01.10010</t>
  </si>
  <si>
    <t>0250100000</t>
  </si>
  <si>
    <t>0250000000</t>
  </si>
  <si>
    <t>Выплата ежегодной материальной помощи участникам Великой Отечественной Войны</t>
  </si>
  <si>
    <t>01.4.04.10020</t>
  </si>
  <si>
    <t>01.4.04.10010</t>
  </si>
  <si>
    <t>Старшее поколение</t>
  </si>
  <si>
    <t>0140400000</t>
  </si>
  <si>
    <t>10040</t>
  </si>
  <si>
    <t>01.4.01.10040</t>
  </si>
  <si>
    <t>Социальное обеспечение населения</t>
  </si>
  <si>
    <t>Доплата к трудовой пенсии лицам, замещавшим отдельные муниципальные должности в Павлоградском районе</t>
  </si>
  <si>
    <t>02.7.01.10010</t>
  </si>
  <si>
    <t>Пенсионное обеспечение</t>
  </si>
  <si>
    <t>02.3.04.10030</t>
  </si>
  <si>
    <t>0230400000</t>
  </si>
  <si>
    <t>02.3.01.10010</t>
  </si>
  <si>
    <t>0230100000</t>
  </si>
  <si>
    <t>Подпрограмма "Развитие инженерной инфраструктуры села Павлоградского муниципального района"</t>
  </si>
  <si>
    <t>0230000000</t>
  </si>
  <si>
    <t>Коммунальное хозяйство</t>
  </si>
  <si>
    <t>10130</t>
  </si>
  <si>
    <t>Капитальный и текущий ремонт, обеспечение содержания, технической эксплуатации и обслуживания объектов недвижимого и движимого имущества находящихся в собственности Администрации Павлоградского муниципального района Омской области</t>
  </si>
  <si>
    <t>02.7.01.10130</t>
  </si>
  <si>
    <t>Жилищное хозяйство</t>
  </si>
  <si>
    <t>10070</t>
  </si>
  <si>
    <t>Оформление кадастровой документации на объекты недвижимого имущества</t>
  </si>
  <si>
    <t>02.7.01.10070</t>
  </si>
  <si>
    <t>6</t>
  </si>
  <si>
    <t>02.6.01.10010</t>
  </si>
  <si>
    <t>0260100000</t>
  </si>
  <si>
    <t>0260000000</t>
  </si>
  <si>
    <t>02.5.05.S1070</t>
  </si>
  <si>
    <t>02.5.05.S0610</t>
  </si>
  <si>
    <t>02.5.05.71070</t>
  </si>
  <si>
    <t>Другие вопросы в области национальной экономики</t>
  </si>
  <si>
    <t>02.3.06.10070</t>
  </si>
  <si>
    <t>Капитальный ремонт, ремонт и содержание автомобильных дорог общего пользования местного значения и искусственных сооружений, расположенных на них</t>
  </si>
  <si>
    <t>02.3.06.10030</t>
  </si>
  <si>
    <t>Модернизация и развитие автомобильных дорог Павлоградского муниципального района</t>
  </si>
  <si>
    <t>0230600000</t>
  </si>
  <si>
    <t>Дорожное хозяйство (дорожные фонды)</t>
  </si>
  <si>
    <t>8</t>
  </si>
  <si>
    <t>02.8.01.S0840</t>
  </si>
  <si>
    <t>02.8.01.70840</t>
  </si>
  <si>
    <t>02.8.01.10010</t>
  </si>
  <si>
    <t>Муниципальная поддержка субъектов транспортной инфраструктуры</t>
  </si>
  <si>
    <t>0280100000</t>
  </si>
  <si>
    <t>0280000000</t>
  </si>
  <si>
    <t>Транспорт</t>
  </si>
  <si>
    <t>02.7.01.70900</t>
  </si>
  <si>
    <t>02.4.04.10010</t>
  </si>
  <si>
    <t>Подпрограмма "Обеспечение безопасности территории Павлоградского муниципального района"</t>
  </si>
  <si>
    <t>70820</t>
  </si>
  <si>
    <t>02.7.01.70820</t>
  </si>
  <si>
    <t>10120</t>
  </si>
  <si>
    <t>02.7.01.10120</t>
  </si>
  <si>
    <t>10110</t>
  </si>
  <si>
    <t>830</t>
  </si>
  <si>
    <t>Исполнение судебных актов</t>
  </si>
  <si>
    <t>Выполнение других обязательств муниципалитета</t>
  </si>
  <si>
    <t>02.7.01.10110</t>
  </si>
  <si>
    <t>10080</t>
  </si>
  <si>
    <t>Обеспечение выполнения функций казенных учреждений</t>
  </si>
  <si>
    <t>02.7.01.10080</t>
  </si>
  <si>
    <t>10060</t>
  </si>
  <si>
    <t>Оформление технической документации на объекты недвижимого имущества</t>
  </si>
  <si>
    <t>Обучение и информирование населения Павлоградского муниципального района первичным способам защиты от опасностей, возникающих в результате чрезвычайных ситуаций и дорожно-транспортных происшествий</t>
  </si>
  <si>
    <t>01.4.04.10030</t>
  </si>
  <si>
    <t>01.4.02.10010</t>
  </si>
  <si>
    <t>Другие общегосударственные вопросы</t>
  </si>
  <si>
    <t>02.7.01.19980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</si>
  <si>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</si>
  <si>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</si>
  <si>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Павлоградского муниципального района Омской области</t>
  </si>
  <si>
    <t>02.9.02.19980</t>
  </si>
  <si>
    <t>0290200000</t>
  </si>
  <si>
    <t>0290000000</t>
  </si>
  <si>
    <t>Вид рас- хо-дов</t>
  </si>
  <si>
    <t>Целевая статья</t>
  </si>
  <si>
    <t>Под-раз-дел</t>
  </si>
  <si>
    <t>Раз-дел</t>
  </si>
  <si>
    <t>Главный распоря-дитель средств район- ного бюджета</t>
  </si>
  <si>
    <t>ВР</t>
  </si>
  <si>
    <t>Рз Пр</t>
  </si>
  <si>
    <t>Рз(код)</t>
  </si>
  <si>
    <t>Коды классификации расходов районного бюджета</t>
  </si>
  <si>
    <t>Наименование кодов классификации расходов районного бюджета</t>
  </si>
  <si>
    <t>№ п/п</t>
  </si>
  <si>
    <t>Ремонт и материально-техническое оснащение зданий для предоставления услуг общего образования</t>
  </si>
  <si>
    <t>Капитальные вложения в объекты государственной (муниципальной) собственности</t>
  </si>
  <si>
    <t>Бюджетные инвестиции</t>
  </si>
  <si>
    <t>410</t>
  </si>
  <si>
    <t>Судебная система</t>
  </si>
  <si>
    <t>Оснащение дополнительным оборудованием и средствами видеофиксации автомобильного транспорта</t>
  </si>
  <si>
    <t>Оснащение автотранспортных средств общеобразовательных учреждений муниципального района, осуществляющих перевозку детей, дополнительным оборудованием (ремнями безопасности, тахографами, системой спутниковой навигации ГЛОНАСС и ГЛОНАСС/GPS</t>
  </si>
  <si>
    <t>Иные выплаты населению</t>
  </si>
  <si>
    <t>360</t>
  </si>
  <si>
    <t>51202</t>
  </si>
  <si>
    <t>Подпрограмма "Развитие жилищного строительства на территории Павлоградского района"</t>
  </si>
  <si>
    <t>5</t>
  </si>
  <si>
    <t>Обеспечение участия детей во всероссийских и областных массовых мероприятиях по профилактике безопасности дорожного движения</t>
  </si>
  <si>
    <t>Развитие жилищно-коммунального комплекса</t>
  </si>
  <si>
    <t>10100</t>
  </si>
  <si>
    <t>Благоустройство</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</si>
  <si>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</si>
  <si>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10160</t>
  </si>
  <si>
    <t>Обеспечение осуществления государственного полномочия по созданию административных комиссий, в том числе обеспечению их деятельности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</si>
  <si>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</si>
  <si>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Формирование документов территориального планирования для обеспечения устойчивого развития территории Павлоградского муниципального района</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</si>
  <si>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</si>
  <si>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</si>
  <si>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</si>
  <si>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</si>
  <si>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</si>
  <si>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</si>
  <si>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Премии и гранты</t>
  </si>
  <si>
    <t>350</t>
  </si>
  <si>
    <t>Осуществление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</si>
  <si>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Закупка товаров, работ и услуг для обеспечения государственных (муниципальных) нужд</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</si>
  <si>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</si>
  <si>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Водоснабжение</t>
  </si>
  <si>
    <t>Муниципальная программа Павлоградского муниципального района Омской области "Развитие экономического потенциала Павлоградского муниципального района Омской области на 2020 - 2027 годы"</t>
  </si>
  <si>
    <t>10140</t>
  </si>
  <si>
    <t>Муниципальная программа Павлоградского муниципального района Омской области "Развитие социально-культурной сферы Павлоградского муниципального района Омской области на 2020 - 2027 годы"</t>
  </si>
  <si>
    <t>Подпрограмма "Организация транспортного обслуживания населения и обеспечение устойчивого, надежного, безопасного функционирования пассажирского транспорта"</t>
  </si>
  <si>
    <t>9</t>
  </si>
  <si>
    <t>Улучшение транспортной доступности сельских населенных пунктов Павлоградского района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</si>
  <si>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</si>
  <si>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Газификация</t>
  </si>
  <si>
    <t>10090</t>
  </si>
  <si>
    <t>Реализация мероприятий по обеспечению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</si>
  <si>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Текущий, капитальный ремонт помещений, зданий и сооружений</t>
  </si>
  <si>
    <t>Обновление и пополнение основных средств</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</si>
  <si>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</si>
  <si>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Участие в организации и финансировании временного трудоустройства несовершеннолетних в возрасте от 14 до 18 лет в свободное от учебы время</t>
  </si>
  <si>
    <t>Ремонт и материально-техническое оснащение зданий для предоставления услуг дошкольного образования</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</si>
  <si>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</si>
  <si>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Ремонт и материально-техническое оснащение зданий для предоставления услуг дополнительного образования</t>
  </si>
  <si>
    <t>70100</t>
  </si>
  <si>
    <t>Ведомственная целевая программа "Повышение качества управления муниципальными финансами Павлоградского муниципального района Омской области на 2020 год и на плановый период 2021-2026 годов"</t>
  </si>
  <si>
    <t>Ведомственная целевая программа "Обеспечение эффективного осуществления своих полномочий Администрацией Павлоградского муниципального района на 2020-2027 годы"</t>
  </si>
  <si>
    <t>Оценка недвижимости, признание прав и регулирование отношений по муниципальной собственности</t>
  </si>
  <si>
    <t>Подпрограмма "Устойчивое развитие сельских территорий Павлоградского района"</t>
  </si>
  <si>
    <t>Создание мест (площадок) накопления твердых коммунальных отходов и (или) приобретение контейнеров (бункеров)</t>
  </si>
  <si>
    <t>Другие вопросы в области жилищно-коммунального хозяйства</t>
  </si>
  <si>
    <t>Организация и осуществление мероприятий по работе с детьми и молодежью в каникулярное время</t>
  </si>
  <si>
    <t>Развитие индивидуального жилищного строительства, обеспечение жильем молодых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</si>
  <si>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</si>
  <si>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Обеспечение бесплатным двухразовым питанием обучающихся с ограниченными возможностями здоровья в бюджетных общеобразовательных учреждениях</t>
  </si>
  <si>
    <t>Денежная компенсация за обеспечение бесплатным двухразовым питанием обучающихся с ограниченными возможностями здоровья в бюджетных общеобразовательных учреждениях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</si>
  <si>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</si>
  <si>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Возмещение части затрат организациям, индивидуальным предпринимателям, осуществляющих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</si>
  <si>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</si>
  <si>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72320</t>
  </si>
  <si>
    <t>Обеспечение функционирования модели персонифицированного финансирования дополнительного образования детей</t>
  </si>
  <si>
    <t>07</t>
  </si>
  <si>
    <t>Подпрограмма "Развитие молодежной политики на территории Павлоградского муниципального района"</t>
  </si>
  <si>
    <t>Реализация комплекса мер по созданию условий для социализации и эффективной самореализации молодежи, организация оздоровления и отдых детей Павлоградского района</t>
  </si>
  <si>
    <t>Организация и осуществление мероприятий по работе с детьми и молодежью в каникулярное время, в том числе обеспечение организации отдыха детей в каникулярное время, включая мероприятия по обеспечению безопасности их жизни и здоровья</t>
  </si>
  <si>
    <t>Реконструкция внутрипоселковых водопроводных сетей р.п. Павлоградка</t>
  </si>
  <si>
    <t>Технологическое присоединение к сетям газораспределения микрорайона Магистральный в р.п. Павлоградка</t>
  </si>
  <si>
    <t>Денежная выплата лицам, обучающимся в рамках целевого приема в образовательных учреждениях высшего и среднего профессионального образования</t>
  </si>
  <si>
    <t>Муниципальная программа Павлоградского муниципального района Омской области "Развитие физической культуры и спорта на территории Павлоградского муниципального района Омской области на 2022-2027 годы"</t>
  </si>
  <si>
    <t>Подпрограмма "Развитие отрасли физической культуры и спорта в Павлоградском муниципальном районе Омской области на 2022-2027 годы"</t>
  </si>
  <si>
    <t>Организация и проведение физкультурно-спортивных мероприятий</t>
  </si>
  <si>
    <t>Развитие материально-технической базы в сфере физической культуры и спорта Павлоградского муниципального района</t>
  </si>
  <si>
    <t>Материально-техническое оснащение (приобретение спортивного инвентаря)</t>
  </si>
  <si>
    <t>L3042</t>
  </si>
  <si>
    <t>Подпрограмма "Улучшение условий и охраны труда в Павлоградском муниципальном районе"</t>
  </si>
  <si>
    <t>А</t>
  </si>
  <si>
    <t>Проведение конкурса и информационное обеспечение учреждений по вопросам охраны труда</t>
  </si>
  <si>
    <t>Реализация плана мероприятий по снижению (профилактике) производственного травматизма в результате несчастных случаев на производстве</t>
  </si>
  <si>
    <t>Общегосударственные вопросы</t>
  </si>
  <si>
    <t>29980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</si>
  <si>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</si>
  <si>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</si>
  <si>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Обеспечение защиты населения от чрезвычайных ситуаций природного и техногенного характера</t>
  </si>
  <si>
    <t>Приобретение технических средств и оборудования</t>
  </si>
  <si>
    <t>Национальная экономика</t>
  </si>
  <si>
    <t>Жилищно-коммунальное хозяйство</t>
  </si>
  <si>
    <t>Образование</t>
  </si>
  <si>
    <t>Социальная политика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</si>
  <si>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</si>
  <si>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</si>
  <si>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</si>
  <si>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S1470</t>
  </si>
  <si>
    <t>Культура, кинематография</t>
  </si>
  <si>
    <t>S0100</t>
  </si>
  <si>
    <t>Иные межбюджетные трансферты</t>
  </si>
  <si>
    <t>540</t>
  </si>
  <si>
    <t>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</si>
  <si>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72510</t>
  </si>
  <si>
    <t>Реконструкция автомобильной дороги в с. Новоуральское, ул. Объездная до ООО АСП «Краснодарское» Павлоградского муниципального района Омской области</t>
  </si>
  <si>
    <t>Приобретение трубной продукции теплотехнического назначения на котельную №1 р.п.Павлоградка, ул. Коммунистическая, д.14 "а" Павлоградского муниципального района Омской области</t>
  </si>
  <si>
    <t>Охрана окружающей среды</t>
  </si>
  <si>
    <t>Другие вопросы в области охраны окружающей среды</t>
  </si>
  <si>
    <t>Профессиональная подготовка, переподготовка и повышение квалификации</t>
  </si>
  <si>
    <t>Содействие в профессиональной подготовке, переподготовке и повышению квалификации органов местного самоуправления</t>
  </si>
  <si>
    <t>10190</t>
  </si>
  <si>
    <t>71470</t>
  </si>
  <si>
    <t>71700</t>
  </si>
  <si>
    <t>S1700</t>
  </si>
  <si>
    <t>S0150</t>
  </si>
  <si>
    <t>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</si>
  <si>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EВ</t>
  </si>
  <si>
    <t>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</si>
  <si>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Межбюджетные трансферты общего характера бюджетам бюджетной системы Российской Федерации</t>
  </si>
  <si>
    <t>Организация и проведение социально-культурного мероприятия «Грант Главы Павлоградского муниципального района»</t>
  </si>
  <si>
    <t>Реализация мероприятия, направленного на достижение целей федерального проекта "Творческие люди"</t>
  </si>
  <si>
    <t>A2</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</si>
  <si>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</si>
  <si>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55196</t>
  </si>
  <si>
    <t>Обеспечение котельных дизельными электростанциями</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</si>
  <si>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</si>
  <si>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</si>
  <si>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</si>
  <si>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L519Б</t>
  </si>
  <si>
    <t>53032</t>
  </si>
  <si>
    <t>70150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</si>
  <si>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</si>
  <si>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51791</t>
  </si>
  <si>
    <t>Предоставление субсидий гражданам, ведущим личное подсобное хозяйство, на возмещение части затрат по производству молока</t>
  </si>
  <si>
    <t>70550</t>
  </si>
  <si>
    <t>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</si>
  <si>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71590</t>
  </si>
  <si>
    <t>S0550</t>
  </si>
  <si>
    <t>S1590</t>
  </si>
  <si>
    <t>Подпрограмма "Поддержка социально ориентированных некоммерческих организаций, не являющихся государственными (муниципальными) учреждениями"</t>
  </si>
  <si>
    <t>Предоставление субсидий социально ориентированным некоммерческим организациям</t>
  </si>
  <si>
    <t>Предоставление субсидий социально ориентированным некоммерческим организациям, реализующим социально-значимые проекты в сфере культуры</t>
  </si>
  <si>
    <t>Организация транспортного обслуживания населения</t>
  </si>
  <si>
    <t>70840</t>
  </si>
  <si>
    <t>Организация транспортного обслуживания населения в Павлоградском районе</t>
  </si>
  <si>
    <t>S0840</t>
  </si>
  <si>
    <t>10170</t>
  </si>
  <si>
    <t>Проектирование объекта «Техническое перевооружение центральной котельной № 1, расположенной по адресу: Омская область, Павлоградский муниципальный район, р.п. Павлоградка, ул. Коммунистическая, д. 14 "а"»</t>
  </si>
  <si>
    <t>Расходы за счет средств Резервного фонда</t>
  </si>
  <si>
    <t>L4970</t>
  </si>
  <si>
    <t>Иные межбюджетные трансферты бюджетам поселений Павлоградского муниципального района на оплату труда и начисления на выплаты по оплате труда муниципальных учреждений и органов местного самоуправления поселений</t>
  </si>
  <si>
    <t>Иные межбюджетные трансферты бюджетам поселений Павлоградского муниципального района на оплату коммунальных услуг</t>
  </si>
  <si>
    <t>Приобретение трубной продукции водохозяйственного назначения для ремонта аварийных участков водопроводных сетей в р. п. Павлоградка</t>
  </si>
  <si>
    <t>71620</t>
  </si>
  <si>
    <t>S1620</t>
  </si>
  <si>
    <t>Приобретение и установка резервных источников электроснабжения</t>
  </si>
  <si>
    <t>70490</t>
  </si>
  <si>
    <t>S0490</t>
  </si>
  <si>
    <t>Приобретение и установка приборов учета на котельную № 1 р.п. Павлоградка, ул. Коммунистическая, д. 14 "а" Павлоградского муниципального района Омской области</t>
  </si>
  <si>
    <t>10200</t>
  </si>
  <si>
    <t>S2550</t>
  </si>
  <si>
    <t>Независимая оценка качества условий оказания услуг организациями в сфере культуры</t>
  </si>
  <si>
    <t>Иные межбюджетные трансферты бюджетам поселений Павлоградского муниципального района на создание (обновление) материально-технической базы муниципальных учреждений поселений</t>
  </si>
  <si>
    <t>Реализация муниципального проекта "Современная школа", в рамках реализации регионального проекта "Современная школа", направленного на достижение целей федерального проекта "Современная школа"</t>
  </si>
  <si>
    <t>E1</t>
  </si>
  <si>
    <t>Ремонт зданий, установка систем и оборудования пожарной и общей безопасности в муниципальных образовательных организациях</t>
  </si>
  <si>
    <t>S0040</t>
  </si>
  <si>
    <t>Проектирование, строительство, реконструкция автомобильных дорог общего пользования местного значения с твердым покрытием, ведущих от сети автомобильных дорог общего пользования к общественно значимым объектам населенных пунктов, расположенных на сельских территориях, объектам производства и переработки продукции</t>
  </si>
  <si>
    <t>S3721</t>
  </si>
  <si>
    <t>М3721</t>
  </si>
  <si>
    <t>Приобретение и установка резервного источника электроснабжения на котельную № 7 с. Милоградовка, ул. Ленина, 14а, Павлоградского муниципального района Омской области</t>
  </si>
  <si>
    <t>Приобретение и установка резервного источника электроснабжения на котельную "Гимназия" р. п. Павлоградка, ул. Ленина, д. 47а, Павлоградского муниципального района Омской области</t>
  </si>
  <si>
    <t>70780</t>
  </si>
  <si>
    <t>S0780</t>
  </si>
  <si>
    <t>Расходы за счет средств Резервного фонда Правительства Омской области</t>
  </si>
  <si>
    <t>79970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</si>
  <si>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</si>
  <si>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S2110</t>
  </si>
  <si>
    <t>72550</t>
  </si>
  <si>
    <t>Выявление и оценка объектов накопленного вреда окружающей среде и (или) организация работ по ликвидации накопленного вреда окружающей среде</t>
  </si>
  <si>
    <t>09</t>
  </si>
  <si>
    <t>Ликвидация мест несанкционированного размещения отходов</t>
  </si>
  <si>
    <t>Обеспечение проведения выборов и референдумов</t>
  </si>
  <si>
    <t>Проведение выборов в представительные органы муниципального образования</t>
  </si>
  <si>
    <t>Специальные расходы</t>
  </si>
  <si>
    <t>880</t>
  </si>
  <si>
    <t>72110</t>
  </si>
  <si>
    <t>70040</t>
  </si>
  <si>
    <t>Иные межбюджетные трансферты бюджетам поселений Павлоградского муниципального района на текущий и капитальный ремонт муниципальных учреждений поселений</t>
  </si>
  <si>
    <t>Выполнение инженерных изысканий и работ по подготовке проектной документации по объекту "Строительство автомобильной дороги "Подъезд к производственной базе ИП Кнаус А.А. в деревне Ясная Поляна Павлоградского муниципального района Омской области""</t>
  </si>
  <si>
    <t>Капитальный ремонт, ремонт автомобильных дорог общего пользования местного значения в поселениях</t>
  </si>
  <si>
    <t>70340</t>
  </si>
  <si>
    <t>S0340</t>
  </si>
  <si>
    <t>Осуществление технологического присоединения энергопринимающих устройств расположенного по адресу: Россия, Омская область, кадастровый номер земельного участка 55:21:170101:1281, Омская область Павлоградский район, с. Южное, ул. Садовая</t>
  </si>
  <si>
    <t>10210</t>
  </si>
  <si>
    <t>Приобретение и установка приборов учета энергетических ресурсов на объекты жизнеобеспечения муниципальной собственности, датчиков моментной пропускной способности на магистральных и распределительных сетях.(Приобретение и установка приборов учета на котельную № 1 р.п. Павлоградка, ул. Коммунистическая, д. 14 "а" Павлоградского муниципального района Омской области)</t>
  </si>
  <si>
    <t>70071</t>
  </si>
  <si>
    <t>Приобретение и (или) установка (монтаж) технологического оборудования, трубной продукции теплотехнического и водохозяйственного назначения. (Приобретение трубной продукции водохозяйственного назначения для ремонта аварийных участков водопроводных сетей в р.п. Павлоградка)</t>
  </si>
  <si>
    <t>71123</t>
  </si>
  <si>
    <t>Приобретение и (или) установка (монтаж) технологического оборудования, трубной продукции теплотехнического и водохозяйственного назначения. (Приобретение трубной продукции теплотехнического назначения на котельную №1 р.п. Павлоградка, ул. Коммунистическая, д.14 "а" Павлоградского муниципального района Омской области)</t>
  </si>
  <si>
    <t>71124</t>
  </si>
  <si>
    <t>S0071</t>
  </si>
  <si>
    <t>Приобретение трубной продукции водохозяйственного назначения для ремонта аварийных участков водопроводных сетей в р.п. Павлоградка</t>
  </si>
  <si>
    <t>S1123</t>
  </si>
  <si>
    <t>S1124</t>
  </si>
  <si>
    <t>Создание мест (площадок) накопления твердых коммунальных отходов и (или) на приобретение контейнеров (бункеров)</t>
  </si>
  <si>
    <t>71890</t>
  </si>
  <si>
    <t>S1890</t>
  </si>
  <si>
    <t>Поощрение за лучшую организацию деятельности учреждений сферы молодежной политики муниципальных образований Омской области</t>
  </si>
  <si>
    <t>70470</t>
  </si>
  <si>
    <t>10220</t>
  </si>
  <si>
    <t>Иные межбюджетные трансферты бюджетам поселений Павлоградского муниципального района на благоустройство территорий поселений</t>
  </si>
  <si>
    <t>Поставка насосного оборудования на котельную № 1 р.п. Павлоградка, ул. Коммунистическая, д. 14 "а" Павлоградского муниципального района Омской области</t>
  </si>
  <si>
    <t>Дополнительные меры социальной поддержки для участников специальной военной операции и членов их семей (обеспечение твердым топливом в порядке, предусмотренном правовым актом Администрации Павлоградского муниципального района Омской области)</t>
  </si>
  <si>
    <t>Иные межбюджетные трансферты бюджетам поселений Павлоградского муниципального района на приобретение основных средств для функционирования муниципальных учреждений поселений, в том числе в целях благоустройства территорий</t>
  </si>
  <si>
    <t>Поддержка добровольческой (волонтерской) деятельности</t>
  </si>
  <si>
    <t>Иные межбюджетные трансферты бюджетам поселений Павлоградского муниципального района на приобретение материальных запасов и (или) основных средств для обеспечения функционирования транспортных средств в муниципальных учреждениях</t>
  </si>
  <si>
    <t>Прочие межбюджетные трансферты общего характера</t>
  </si>
  <si>
    <t>55490</t>
  </si>
  <si>
    <t>Поощрение муниципальной управленческой команды Омской области за достижение Омской областью в 2022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пунктах 4, 5 Правил распределения в 2023 году между субъектами Российской Федерации межбюджетных трансфертов в форме дотаций (грантов)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утвержденных постановлением Правительства Российской Федерации от 13 июня 2023 года № 971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</si>
  <si>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</si>
  <si>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</si>
  <si>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Приложение 3</t>
  </si>
  <si>
    <t>района Омской области за 2023 год"</t>
  </si>
  <si>
    <t>Утвержденные бюджетные назначения, рублей</t>
  </si>
  <si>
    <t>Исполнено, рублей</t>
  </si>
  <si>
    <t>Процент исполнения, %</t>
  </si>
  <si>
    <t>Расходы бюджета Павлоградского муниципального района Омской области по ведомственной структуре расходов бюджета за 2023 год</t>
  </si>
  <si>
    <t>к решению Совета Павлоградского муниципального района Омской области "Об исполнении бюджета Павлоградского муниципального</t>
  </si>
</sst>
</file>

<file path=xl/styles.xml><?xml version="1.0" encoding="utf-8"?>
<styleSheet xmlns="http://schemas.openxmlformats.org/spreadsheetml/2006/main">
  <numFmts count="7">
    <numFmt numFmtId="164" formatCode="#,##0.00;[Red]\-#,##0.00"/>
    <numFmt numFmtId="165" formatCode="000"/>
    <numFmt numFmtId="166" formatCode="00"/>
    <numFmt numFmtId="167" formatCode="0000"/>
    <numFmt numFmtId="168" formatCode="#,##0.00;[Red]\-#,##0.00;0.00"/>
    <numFmt numFmtId="169" formatCode="00000"/>
    <numFmt numFmtId="170" formatCode="00.0.00.00000"/>
  </numFmts>
  <fonts count="8">
    <font>
      <sz val="11"/>
      <color theme="1"/>
      <name val="Calibri"/>
      <family val="2"/>
      <charset val="204"/>
      <scheme val="minor"/>
    </font>
    <font>
      <sz val="10"/>
      <name val="Arial"/>
      <family val="2"/>
      <charset val="204"/>
    </font>
    <font>
      <sz val="14"/>
      <name val="Times New Roman"/>
      <family val="1"/>
      <charset val="204"/>
    </font>
    <font>
      <sz val="10"/>
      <name val="Arial"/>
      <family val="2"/>
      <charset val="204"/>
    </font>
    <font>
      <sz val="10"/>
      <name val="Arial"/>
      <family val="2"/>
      <charset val="204"/>
    </font>
    <font>
      <sz val="14"/>
      <name val="Times New Roman"/>
      <charset val="204"/>
    </font>
    <font>
      <b/>
      <sz val="14"/>
      <name val="Times New Roman"/>
      <family val="1"/>
      <charset val="204"/>
    </font>
    <font>
      <b/>
      <sz val="10"/>
      <name val="Arial"/>
      <family val="2"/>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 fillId="0" borderId="0"/>
    <xf numFmtId="0" fontId="3" fillId="0" borderId="0"/>
    <xf numFmtId="0" fontId="4" fillId="0" borderId="0"/>
  </cellStyleXfs>
  <cellXfs count="85">
    <xf numFmtId="0" fontId="0" fillId="0" borderId="0" xfId="0"/>
    <xf numFmtId="0" fontId="1" fillId="0" borderId="0" xfId="1"/>
    <xf numFmtId="0" fontId="2" fillId="0" borderId="0" xfId="1" applyFont="1" applyProtection="1">
      <protection hidden="1"/>
    </xf>
    <xf numFmtId="0" fontId="2" fillId="0" borderId="1" xfId="1" applyFont="1" applyFill="1" applyBorder="1" applyProtection="1">
      <protection hidden="1"/>
    </xf>
    <xf numFmtId="0" fontId="2" fillId="0" borderId="1" xfId="1" applyNumberFormat="1" applyFont="1" applyFill="1" applyBorder="1" applyAlignment="1" applyProtection="1">
      <protection hidden="1"/>
    </xf>
    <xf numFmtId="0" fontId="1" fillId="0" borderId="0" xfId="1" applyProtection="1">
      <protection hidden="1"/>
    </xf>
    <xf numFmtId="0" fontId="2" fillId="0" borderId="1"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70" fontId="2" fillId="0" borderId="1" xfId="1" applyNumberFormat="1" applyFont="1" applyFill="1" applyBorder="1" applyAlignment="1" applyProtection="1">
      <alignment horizontal="center" vertical="center" wrapText="1"/>
      <protection hidden="1"/>
    </xf>
    <xf numFmtId="166" fontId="2" fillId="0" borderId="1" xfId="1" applyNumberFormat="1" applyFont="1" applyFill="1" applyBorder="1" applyAlignment="1" applyProtection="1">
      <alignment horizontal="center" vertical="center" wrapText="1"/>
      <protection hidden="1"/>
    </xf>
    <xf numFmtId="167" fontId="2" fillId="0" borderId="1" xfId="1" applyNumberFormat="1" applyFont="1" applyFill="1" applyBorder="1" applyAlignment="1" applyProtection="1">
      <alignment horizontal="center" vertical="center" wrapText="1"/>
      <protection hidden="1"/>
    </xf>
    <xf numFmtId="170"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2" xfId="1" applyFont="1" applyFill="1" applyBorder="1" applyProtection="1">
      <protection hidden="1"/>
    </xf>
    <xf numFmtId="0" fontId="2" fillId="0" borderId="0" xfId="1" applyFont="1" applyFill="1" applyProtection="1">
      <protection hidden="1"/>
    </xf>
    <xf numFmtId="0" fontId="2" fillId="0" borderId="2" xfId="1" applyNumberFormat="1" applyFont="1" applyFill="1" applyBorder="1" applyProtection="1">
      <protection hidden="1"/>
    </xf>
    <xf numFmtId="0" fontId="2" fillId="0" borderId="1" xfId="1" applyNumberFormat="1" applyFont="1" applyFill="1" applyBorder="1" applyProtection="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center" vertical="center" wrapText="1"/>
      <protection hidden="1"/>
    </xf>
    <xf numFmtId="0" fontId="2" fillId="0" borderId="0" xfId="1" applyFont="1" applyFill="1" applyAlignment="1" applyProtection="1">
      <alignment wrapText="1"/>
      <protection hidden="1"/>
    </xf>
    <xf numFmtId="0" fontId="1" fillId="0" borderId="0" xfId="1" applyAlignment="1">
      <alignment wrapText="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5" fillId="0" borderId="2" xfId="0" applyNumberFormat="1" applyFont="1" applyFill="1" applyBorder="1" applyAlignment="1" applyProtection="1">
      <alignment horizontal="center" vertical="center" wrapText="1"/>
      <protection hidden="1"/>
    </xf>
    <xf numFmtId="0" fontId="5" fillId="0" borderId="2" xfId="0" applyNumberFormat="1" applyFont="1" applyFill="1" applyBorder="1" applyAlignment="1" applyProtection="1">
      <alignment horizontal="left" vertical="center" wrapText="1"/>
      <protection hidden="1"/>
    </xf>
    <xf numFmtId="165" fontId="5" fillId="0" borderId="2" xfId="0" applyNumberFormat="1" applyFont="1" applyFill="1" applyBorder="1" applyAlignment="1" applyProtection="1">
      <alignment horizontal="center" vertical="center" wrapText="1"/>
      <protection hidden="1"/>
    </xf>
    <xf numFmtId="166" fontId="5" fillId="0" borderId="2" xfId="0" applyNumberFormat="1" applyFont="1" applyFill="1" applyBorder="1" applyAlignment="1" applyProtection="1">
      <alignment horizontal="center" vertical="center" wrapText="1"/>
      <protection hidden="1"/>
    </xf>
    <xf numFmtId="1" fontId="5" fillId="0" borderId="2" xfId="0" applyNumberFormat="1" applyFont="1" applyFill="1" applyBorder="1" applyAlignment="1" applyProtection="1">
      <alignment horizontal="center" vertical="center" wrapText="1"/>
      <protection hidden="1"/>
    </xf>
    <xf numFmtId="169" fontId="5" fillId="0" borderId="2" xfId="0" applyNumberFormat="1" applyFont="1" applyFill="1" applyBorder="1" applyAlignment="1" applyProtection="1">
      <alignment horizontal="center" vertical="center" wrapText="1"/>
      <protection hidden="1"/>
    </xf>
    <xf numFmtId="165" fontId="5" fillId="0" borderId="1" xfId="0" applyNumberFormat="1" applyFont="1" applyFill="1" applyBorder="1" applyAlignment="1" applyProtection="1">
      <alignment horizontal="center" vertical="center" wrapText="1"/>
      <protection hidden="1"/>
    </xf>
    <xf numFmtId="168" fontId="5" fillId="0" borderId="1" xfId="0" applyNumberFormat="1" applyFont="1" applyFill="1" applyBorder="1" applyAlignment="1" applyProtection="1">
      <alignment horizontal="center" vertical="center" wrapText="1"/>
      <protection hidden="1"/>
    </xf>
    <xf numFmtId="168" fontId="5" fillId="0" borderId="2" xfId="0"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protection hidden="1"/>
    </xf>
    <xf numFmtId="0" fontId="6" fillId="0" borderId="2" xfId="0" applyNumberFormat="1" applyFont="1" applyFill="1" applyBorder="1" applyAlignment="1" applyProtection="1">
      <alignment horizontal="center" vertical="center" wrapText="1"/>
      <protection hidden="1"/>
    </xf>
    <xf numFmtId="0" fontId="6" fillId="0" borderId="2" xfId="0" applyNumberFormat="1" applyFont="1" applyFill="1" applyBorder="1" applyAlignment="1" applyProtection="1">
      <alignment horizontal="left" vertical="center" wrapText="1"/>
      <protection hidden="1"/>
    </xf>
    <xf numFmtId="165" fontId="6" fillId="0" borderId="2" xfId="0" applyNumberFormat="1" applyFont="1" applyFill="1" applyBorder="1" applyAlignment="1" applyProtection="1">
      <alignment horizontal="center" vertical="center" wrapText="1"/>
      <protection hidden="1"/>
    </xf>
    <xf numFmtId="166" fontId="6" fillId="0" borderId="2" xfId="0" applyNumberFormat="1" applyFont="1" applyFill="1" applyBorder="1" applyAlignment="1" applyProtection="1">
      <alignment horizontal="center" vertical="center" wrapText="1"/>
      <protection hidden="1"/>
    </xf>
    <xf numFmtId="1" fontId="6" fillId="0" borderId="2" xfId="0" applyNumberFormat="1" applyFont="1" applyFill="1" applyBorder="1" applyAlignment="1" applyProtection="1">
      <alignment horizontal="center" vertical="center" wrapText="1"/>
      <protection hidden="1"/>
    </xf>
    <xf numFmtId="169" fontId="6" fillId="0" borderId="2" xfId="0" applyNumberFormat="1" applyFont="1" applyFill="1" applyBorder="1" applyAlignment="1" applyProtection="1">
      <alignment horizontal="center" vertical="center" wrapText="1"/>
      <protection hidden="1"/>
    </xf>
    <xf numFmtId="165" fontId="6" fillId="0" borderId="1" xfId="0" applyNumberFormat="1" applyFont="1" applyFill="1" applyBorder="1" applyAlignment="1" applyProtection="1">
      <alignment horizontal="center" vertical="center" wrapText="1"/>
      <protection hidden="1"/>
    </xf>
    <xf numFmtId="168" fontId="6" fillId="0" borderId="1" xfId="0" applyNumberFormat="1" applyFont="1" applyFill="1" applyBorder="1" applyAlignment="1" applyProtection="1">
      <alignment horizontal="center" vertical="center" wrapText="1"/>
      <protection hidden="1"/>
    </xf>
    <xf numFmtId="168" fontId="6" fillId="0" borderId="1" xfId="0" applyNumberFormat="1" applyFont="1" applyFill="1" applyBorder="1" applyAlignment="1" applyProtection="1">
      <alignment horizontal="center" vertical="center"/>
      <protection hidden="1"/>
    </xf>
    <xf numFmtId="0" fontId="7" fillId="0" borderId="0" xfId="1" applyFont="1"/>
    <xf numFmtId="0" fontId="2" fillId="2" borderId="1" xfId="1" applyNumberFormat="1" applyFont="1" applyFill="1" applyBorder="1" applyAlignment="1" applyProtection="1">
      <protection hidden="1"/>
    </xf>
    <xf numFmtId="0" fontId="2" fillId="2" borderId="1" xfId="1" applyNumberFormat="1" applyFont="1" applyFill="1" applyBorder="1" applyAlignment="1" applyProtection="1">
      <alignment horizontal="center" vertical="center" wrapText="1"/>
      <protection hidden="1"/>
    </xf>
    <xf numFmtId="167" fontId="2" fillId="2" borderId="1" xfId="1" applyNumberFormat="1" applyFont="1" applyFill="1" applyBorder="1" applyAlignment="1" applyProtection="1">
      <alignment horizontal="center" vertical="center" wrapText="1"/>
      <protection hidden="1"/>
    </xf>
    <xf numFmtId="166" fontId="2" fillId="2" borderId="2" xfId="1" applyNumberFormat="1" applyFont="1" applyFill="1" applyBorder="1" applyAlignment="1" applyProtection="1">
      <alignment horizontal="center" vertical="center" wrapText="1"/>
      <protection hidden="1"/>
    </xf>
    <xf numFmtId="0" fontId="5" fillId="2" borderId="2" xfId="0" applyNumberFormat="1" applyFont="1" applyFill="1" applyBorder="1" applyAlignment="1" applyProtection="1">
      <alignment horizontal="center" vertical="center" wrapText="1"/>
      <protection hidden="1"/>
    </xf>
    <xf numFmtId="0" fontId="5" fillId="2" borderId="2" xfId="0" applyNumberFormat="1" applyFont="1" applyFill="1" applyBorder="1" applyAlignment="1" applyProtection="1">
      <alignment horizontal="left" vertical="center" wrapText="1"/>
      <protection hidden="1"/>
    </xf>
    <xf numFmtId="165" fontId="5" fillId="2" borderId="2" xfId="0" applyNumberFormat="1" applyFont="1" applyFill="1" applyBorder="1" applyAlignment="1" applyProtection="1">
      <alignment horizontal="center" vertical="center" wrapText="1"/>
      <protection hidden="1"/>
    </xf>
    <xf numFmtId="166" fontId="5" fillId="2" borderId="2" xfId="0" applyNumberFormat="1" applyFont="1" applyFill="1" applyBorder="1" applyAlignment="1" applyProtection="1">
      <alignment horizontal="center" vertical="center" wrapText="1"/>
      <protection hidden="1"/>
    </xf>
    <xf numFmtId="1" fontId="5" fillId="2" borderId="2" xfId="0" applyNumberFormat="1" applyFont="1" applyFill="1" applyBorder="1" applyAlignment="1" applyProtection="1">
      <alignment horizontal="center" vertical="center" wrapText="1"/>
      <protection hidden="1"/>
    </xf>
    <xf numFmtId="169" fontId="5" fillId="2" borderId="2" xfId="0" applyNumberFormat="1" applyFont="1" applyFill="1" applyBorder="1" applyAlignment="1" applyProtection="1">
      <alignment horizontal="center" vertical="center" wrapText="1"/>
      <protection hidden="1"/>
    </xf>
    <xf numFmtId="165" fontId="5" fillId="2" borderId="1" xfId="0" applyNumberFormat="1" applyFont="1" applyFill="1" applyBorder="1" applyAlignment="1" applyProtection="1">
      <alignment horizontal="center" vertical="center" wrapText="1"/>
      <protection hidden="1"/>
    </xf>
    <xf numFmtId="168" fontId="5" fillId="2" borderId="1" xfId="0" applyNumberFormat="1" applyFont="1" applyFill="1" applyBorder="1" applyAlignment="1" applyProtection="1">
      <alignment horizontal="center" vertical="center" wrapText="1"/>
      <protection hidden="1"/>
    </xf>
    <xf numFmtId="0" fontId="1" fillId="2" borderId="0" xfId="1" applyFill="1"/>
    <xf numFmtId="166" fontId="2" fillId="2" borderId="1" xfId="1" applyNumberFormat="1" applyFont="1" applyFill="1" applyBorder="1" applyAlignment="1" applyProtection="1">
      <alignment horizontal="center" vertical="center" wrapText="1"/>
      <protection hidden="1"/>
    </xf>
    <xf numFmtId="170" fontId="2" fillId="2"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70" fontId="2" fillId="2" borderId="2" xfId="1" applyNumberFormat="1" applyFont="1" applyFill="1" applyBorder="1" applyAlignment="1" applyProtection="1">
      <alignment horizontal="center" vertical="center" wrapText="1"/>
      <protection hidden="1"/>
    </xf>
    <xf numFmtId="168" fontId="2" fillId="0" borderId="1" xfId="0" applyNumberFormat="1" applyFont="1" applyFill="1" applyBorder="1" applyAlignment="1" applyProtection="1">
      <alignment horizontal="center" vertical="center"/>
      <protection hidden="1"/>
    </xf>
    <xf numFmtId="168" fontId="2" fillId="2" borderId="1" xfId="0" applyNumberFormat="1" applyFont="1" applyFill="1" applyBorder="1" applyAlignment="1" applyProtection="1">
      <alignment horizontal="center" vertical="center"/>
      <protection hidden="1"/>
    </xf>
    <xf numFmtId="0" fontId="6" fillId="0" borderId="1" xfId="0" applyNumberFormat="1" applyFont="1" applyFill="1" applyBorder="1" applyAlignment="1" applyProtection="1">
      <alignment horizontal="left" vertical="center"/>
      <protection hidden="1"/>
    </xf>
    <xf numFmtId="0" fontId="6" fillId="0" borderId="1" xfId="0" applyNumberFormat="1" applyFont="1" applyFill="1" applyBorder="1" applyAlignment="1" applyProtection="1">
      <alignment horizontal="center" vertical="center"/>
      <protection hidden="1"/>
    </xf>
    <xf numFmtId="0" fontId="6" fillId="0" borderId="1" xfId="0" applyNumberFormat="1" applyFont="1" applyFill="1" applyBorder="1" applyAlignment="1" applyProtection="1">
      <protection hidden="1"/>
    </xf>
    <xf numFmtId="164" fontId="6" fillId="0" borderId="1" xfId="0" applyNumberFormat="1" applyFont="1" applyFill="1" applyBorder="1" applyAlignment="1" applyProtection="1">
      <protection hidden="1"/>
    </xf>
    <xf numFmtId="4" fontId="6" fillId="0" borderId="1" xfId="0"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170" fontId="2" fillId="0" borderId="1" xfId="1" applyNumberFormat="1" applyFont="1" applyFill="1" applyBorder="1" applyAlignment="1" applyProtection="1">
      <alignment horizontal="center" vertical="center" wrapText="1"/>
      <protection hidden="1"/>
    </xf>
    <xf numFmtId="170" fontId="2" fillId="0" borderId="2" xfId="1" applyNumberFormat="1" applyFont="1" applyFill="1" applyBorder="1" applyAlignment="1" applyProtection="1">
      <alignment horizontal="center" vertical="center" wrapText="1"/>
      <protection hidden="1"/>
    </xf>
    <xf numFmtId="170" fontId="2" fillId="2" borderId="1" xfId="1" applyNumberFormat="1" applyFont="1" applyFill="1" applyBorder="1" applyAlignment="1" applyProtection="1">
      <alignment horizontal="center" vertical="center" wrapText="1"/>
      <protection hidden="1"/>
    </xf>
    <xf numFmtId="170" fontId="2"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left" vertical="center"/>
      <protection hidden="1"/>
    </xf>
    <xf numFmtId="0" fontId="2" fillId="0" borderId="0" xfId="1" applyNumberFormat="1" applyFont="1" applyFill="1" applyAlignment="1" applyProtection="1">
      <alignment horizontal="left" vertical="center" wrapText="1"/>
      <protection hidden="1"/>
    </xf>
    <xf numFmtId="0" fontId="2" fillId="0" borderId="0" xfId="1" applyFont="1" applyFill="1" applyAlignment="1" applyProtection="1">
      <alignment horizontal="center" wrapText="1"/>
      <protection hidden="1"/>
    </xf>
    <xf numFmtId="0" fontId="2" fillId="2"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7" fontId="2" fillId="0" borderId="1"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hidden="1"/>
    </xf>
    <xf numFmtId="0" fontId="6" fillId="0" borderId="2" xfId="1" applyNumberFormat="1" applyFont="1" applyFill="1" applyBorder="1" applyAlignment="1" applyProtection="1">
      <alignment horizontal="center" vertical="center" wrapText="1"/>
      <protection hidden="1"/>
    </xf>
  </cellXfs>
  <cellStyles count="5">
    <cellStyle name="Обычный" xfId="0" builtinId="0"/>
    <cellStyle name="Обычный 2" xfId="1"/>
    <cellStyle name="Обычный 2 2" xfId="2"/>
    <cellStyle name="Обычный 2 3" xfId="3"/>
    <cellStyle name="Обычный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869"/>
  <sheetViews>
    <sheetView showGridLines="0" tabSelected="1" view="pageBreakPreview" topLeftCell="M863" zoomScale="60" zoomScaleNormal="78" workbookViewId="0">
      <selection activeCell="R9" sqref="R9:U9"/>
    </sheetView>
  </sheetViews>
  <sheetFormatPr defaultColWidth="9.140625" defaultRowHeight="12.75"/>
  <cols>
    <col min="1" max="12" width="0" style="1" hidden="1" customWidth="1"/>
    <col min="13" max="13" width="4.140625" style="1" customWidth="1"/>
    <col min="14" max="14" width="49.140625" style="21" customWidth="1"/>
    <col min="15" max="15" width="10.5703125" style="1" customWidth="1"/>
    <col min="16" max="16" width="5" style="1" customWidth="1"/>
    <col min="17" max="17" width="6" style="1" customWidth="1"/>
    <col min="18" max="18" width="3.85546875" style="1" customWidth="1"/>
    <col min="19" max="19" width="3.140625" style="1" customWidth="1"/>
    <col min="20" max="20" width="4.5703125" style="1" customWidth="1"/>
    <col min="21" max="21" width="8.7109375" style="1" customWidth="1"/>
    <col min="22" max="22" width="6.5703125" style="1" customWidth="1"/>
    <col min="23" max="23" width="21.140625" style="1" customWidth="1"/>
    <col min="24" max="24" width="20.28515625" style="1" customWidth="1"/>
    <col min="25" max="25" width="17.85546875" style="1" customWidth="1"/>
    <col min="26" max="243" width="9.140625" style="1" customWidth="1"/>
    <col min="244" max="16384" width="9.140625" style="1"/>
  </cols>
  <sheetData>
    <row r="1" spans="1:25" ht="409.6" hidden="1" customHeight="1">
      <c r="A1" s="15"/>
      <c r="B1" s="15"/>
      <c r="C1" s="15"/>
      <c r="D1" s="15"/>
      <c r="E1" s="15"/>
      <c r="F1" s="15"/>
      <c r="G1" s="15"/>
      <c r="H1" s="15"/>
      <c r="I1" s="15"/>
      <c r="J1" s="15"/>
      <c r="K1" s="15"/>
      <c r="L1" s="15"/>
      <c r="M1" s="15"/>
      <c r="N1" s="20"/>
      <c r="O1" s="15"/>
      <c r="P1" s="15"/>
      <c r="Q1" s="15"/>
      <c r="R1" s="15"/>
      <c r="S1" s="15"/>
      <c r="T1" s="15"/>
      <c r="U1" s="15"/>
      <c r="V1" s="15"/>
      <c r="W1" s="15"/>
      <c r="X1" s="15"/>
      <c r="Y1" s="2"/>
    </row>
    <row r="2" spans="1:25" ht="30.75" customHeight="1">
      <c r="A2" s="15"/>
      <c r="B2" s="15"/>
      <c r="C2" s="15"/>
      <c r="D2" s="15"/>
      <c r="E2" s="15"/>
      <c r="F2" s="15"/>
      <c r="G2" s="15"/>
      <c r="H2" s="15"/>
      <c r="I2" s="15"/>
      <c r="J2" s="15"/>
      <c r="K2" s="15"/>
      <c r="L2" s="15"/>
      <c r="M2" s="15"/>
      <c r="N2" s="20"/>
      <c r="O2" s="15"/>
      <c r="P2" s="15"/>
      <c r="Q2" s="15"/>
      <c r="R2" s="15"/>
      <c r="S2" s="15"/>
      <c r="T2" s="15"/>
      <c r="U2" s="76" t="s">
        <v>491</v>
      </c>
      <c r="V2" s="76"/>
      <c r="W2" s="76"/>
      <c r="X2" s="76"/>
      <c r="Y2" s="76"/>
    </row>
    <row r="3" spans="1:25" ht="40.9" customHeight="1">
      <c r="A3" s="15"/>
      <c r="B3" s="15"/>
      <c r="C3" s="15"/>
      <c r="D3" s="15"/>
      <c r="E3" s="15"/>
      <c r="F3" s="15"/>
      <c r="G3" s="15"/>
      <c r="H3" s="15"/>
      <c r="I3" s="15"/>
      <c r="J3" s="15"/>
      <c r="K3" s="15"/>
      <c r="L3" s="15"/>
      <c r="M3" s="15"/>
      <c r="N3" s="20"/>
      <c r="O3" s="15"/>
      <c r="P3" s="15"/>
      <c r="Q3" s="15"/>
      <c r="R3" s="15"/>
      <c r="S3" s="15"/>
      <c r="T3" s="15"/>
      <c r="U3" s="77" t="s">
        <v>497</v>
      </c>
      <c r="V3" s="77"/>
      <c r="W3" s="77"/>
      <c r="X3" s="77"/>
      <c r="Y3" s="77"/>
    </row>
    <row r="4" spans="1:25" ht="16.149999999999999" customHeight="1">
      <c r="A4" s="15"/>
      <c r="B4" s="15"/>
      <c r="C4" s="15"/>
      <c r="D4" s="15"/>
      <c r="E4" s="15"/>
      <c r="F4" s="15"/>
      <c r="G4" s="15"/>
      <c r="H4" s="15"/>
      <c r="I4" s="15"/>
      <c r="J4" s="15"/>
      <c r="K4" s="15"/>
      <c r="L4" s="15"/>
      <c r="M4" s="15"/>
      <c r="N4" s="20"/>
      <c r="O4" s="15"/>
      <c r="P4" s="15"/>
      <c r="Q4" s="15"/>
      <c r="R4" s="15"/>
      <c r="S4" s="15"/>
      <c r="T4" s="15"/>
      <c r="U4" s="77" t="s">
        <v>492</v>
      </c>
      <c r="V4" s="77"/>
      <c r="W4" s="77"/>
      <c r="X4" s="77"/>
      <c r="Y4" s="77"/>
    </row>
    <row r="5" spans="1:25" ht="21.75" customHeight="1">
      <c r="A5" s="15"/>
      <c r="B5" s="15"/>
      <c r="C5" s="15"/>
      <c r="D5" s="15"/>
      <c r="E5" s="15"/>
      <c r="F5" s="15"/>
      <c r="G5" s="15"/>
      <c r="H5" s="15"/>
      <c r="I5" s="15"/>
      <c r="J5" s="15"/>
      <c r="K5" s="15"/>
      <c r="L5" s="15"/>
      <c r="M5" s="15"/>
      <c r="N5" s="78" t="s">
        <v>496</v>
      </c>
      <c r="O5" s="78"/>
      <c r="P5" s="78"/>
      <c r="Q5" s="78"/>
      <c r="R5" s="78"/>
      <c r="S5" s="78"/>
      <c r="T5" s="78"/>
      <c r="U5" s="78"/>
      <c r="V5" s="78"/>
      <c r="W5" s="78"/>
      <c r="X5" s="78"/>
      <c r="Y5" s="78"/>
    </row>
    <row r="6" spans="1:25" ht="18.75" customHeight="1">
      <c r="A6" s="15"/>
      <c r="B6" s="15"/>
      <c r="C6" s="15"/>
      <c r="D6" s="15"/>
      <c r="E6" s="15"/>
      <c r="F6" s="15"/>
      <c r="G6" s="15"/>
      <c r="H6" s="15"/>
      <c r="I6" s="15"/>
      <c r="J6" s="15"/>
      <c r="K6" s="15"/>
      <c r="L6" s="15"/>
      <c r="M6" s="18"/>
      <c r="N6" s="19"/>
      <c r="O6" s="18"/>
      <c r="P6" s="18"/>
      <c r="Q6" s="18"/>
      <c r="R6" s="18"/>
      <c r="S6" s="18"/>
      <c r="T6" s="18"/>
      <c r="U6" s="18"/>
      <c r="V6" s="18"/>
      <c r="W6" s="18"/>
      <c r="X6" s="18"/>
      <c r="Y6" s="5"/>
    </row>
    <row r="7" spans="1:25" ht="18.75">
      <c r="A7" s="17"/>
      <c r="B7" s="17"/>
      <c r="C7" s="17"/>
      <c r="D7" s="17"/>
      <c r="E7" s="17"/>
      <c r="F7" s="17"/>
      <c r="G7" s="17"/>
      <c r="H7" s="17"/>
      <c r="I7" s="17"/>
      <c r="J7" s="17"/>
      <c r="K7" s="17"/>
      <c r="L7" s="16"/>
      <c r="M7" s="70" t="s">
        <v>268</v>
      </c>
      <c r="N7" s="70" t="s">
        <v>267</v>
      </c>
      <c r="O7" s="70" t="s">
        <v>266</v>
      </c>
      <c r="P7" s="70"/>
      <c r="Q7" s="70"/>
      <c r="R7" s="70"/>
      <c r="S7" s="70"/>
      <c r="T7" s="70"/>
      <c r="U7" s="70"/>
      <c r="V7" s="70"/>
      <c r="W7" s="70" t="s">
        <v>493</v>
      </c>
      <c r="X7" s="70" t="s">
        <v>494</v>
      </c>
      <c r="Y7" s="70" t="s">
        <v>495</v>
      </c>
    </row>
    <row r="8" spans="1:25" ht="18.75">
      <c r="A8" s="3"/>
      <c r="B8" s="3"/>
      <c r="C8" s="3"/>
      <c r="D8" s="3"/>
      <c r="E8" s="3"/>
      <c r="F8" s="3"/>
      <c r="G8" s="3"/>
      <c r="H8" s="3"/>
      <c r="I8" s="3"/>
      <c r="J8" s="3"/>
      <c r="K8" s="3"/>
      <c r="L8" s="14"/>
      <c r="M8" s="70"/>
      <c r="N8" s="70"/>
      <c r="O8" s="70"/>
      <c r="P8" s="70"/>
      <c r="Q8" s="70"/>
      <c r="R8" s="70"/>
      <c r="S8" s="70"/>
      <c r="T8" s="70"/>
      <c r="U8" s="70"/>
      <c r="V8" s="70"/>
      <c r="W8" s="70"/>
      <c r="X8" s="70"/>
      <c r="Y8" s="70"/>
    </row>
    <row r="9" spans="1:25" ht="187.5">
      <c r="A9" s="4"/>
      <c r="B9" s="6"/>
      <c r="C9" s="6" t="s">
        <v>265</v>
      </c>
      <c r="D9" s="6" t="s">
        <v>264</v>
      </c>
      <c r="E9" s="6"/>
      <c r="F9" s="6"/>
      <c r="G9" s="6"/>
      <c r="H9" s="6"/>
      <c r="I9" s="6"/>
      <c r="J9" s="6"/>
      <c r="K9" s="13"/>
      <c r="L9" s="8" t="s">
        <v>263</v>
      </c>
      <c r="M9" s="70"/>
      <c r="N9" s="70"/>
      <c r="O9" s="22" t="s">
        <v>262</v>
      </c>
      <c r="P9" s="22" t="s">
        <v>261</v>
      </c>
      <c r="Q9" s="22" t="s">
        <v>260</v>
      </c>
      <c r="R9" s="70" t="s">
        <v>259</v>
      </c>
      <c r="S9" s="70"/>
      <c r="T9" s="70"/>
      <c r="U9" s="70"/>
      <c r="V9" s="22" t="s">
        <v>258</v>
      </c>
      <c r="W9" s="70"/>
      <c r="X9" s="70"/>
      <c r="Y9" s="70"/>
    </row>
    <row r="10" spans="1:25" ht="18.75">
      <c r="A10" s="5"/>
      <c r="B10" s="5"/>
      <c r="C10" s="5"/>
      <c r="D10" s="5"/>
      <c r="E10" s="5"/>
      <c r="F10" s="5"/>
      <c r="G10" s="5"/>
      <c r="H10" s="5"/>
      <c r="I10" s="5"/>
      <c r="J10" s="5"/>
      <c r="K10" s="5"/>
      <c r="L10" s="5"/>
      <c r="M10" s="24">
        <v>1</v>
      </c>
      <c r="N10" s="23">
        <v>2</v>
      </c>
      <c r="O10" s="24">
        <v>3</v>
      </c>
      <c r="P10" s="24">
        <v>4</v>
      </c>
      <c r="Q10" s="24">
        <v>5</v>
      </c>
      <c r="R10" s="69">
        <v>6</v>
      </c>
      <c r="S10" s="69"/>
      <c r="T10" s="69"/>
      <c r="U10" s="69"/>
      <c r="V10" s="24">
        <v>7</v>
      </c>
      <c r="W10" s="24">
        <v>8</v>
      </c>
      <c r="X10" s="24">
        <v>9</v>
      </c>
      <c r="Y10" s="24">
        <v>10</v>
      </c>
    </row>
    <row r="11" spans="1:25" s="44" customFormat="1" ht="56.25">
      <c r="A11" s="34"/>
      <c r="B11" s="83">
        <v>501</v>
      </c>
      <c r="C11" s="83"/>
      <c r="D11" s="83"/>
      <c r="E11" s="83"/>
      <c r="F11" s="83"/>
      <c r="G11" s="83"/>
      <c r="H11" s="83"/>
      <c r="I11" s="83"/>
      <c r="J11" s="83"/>
      <c r="K11" s="83"/>
      <c r="L11" s="84"/>
      <c r="M11" s="35">
        <v>1</v>
      </c>
      <c r="N11" s="36" t="s">
        <v>254</v>
      </c>
      <c r="O11" s="37">
        <v>502</v>
      </c>
      <c r="P11" s="38" t="s">
        <v>9</v>
      </c>
      <c r="Q11" s="38" t="s">
        <v>9</v>
      </c>
      <c r="R11" s="38" t="s">
        <v>9</v>
      </c>
      <c r="S11" s="39" t="s">
        <v>9</v>
      </c>
      <c r="T11" s="38" t="s">
        <v>9</v>
      </c>
      <c r="U11" s="40" t="s">
        <v>9</v>
      </c>
      <c r="V11" s="41" t="s">
        <v>9</v>
      </c>
      <c r="W11" s="42">
        <f>W12+W94+W102+W170+W261+W269+W319+W327+W379</f>
        <v>140046001.89000002</v>
      </c>
      <c r="X11" s="42">
        <f>X12+X94+X102+X170+X261+X269+X319+X327+X379</f>
        <v>132386204.44</v>
      </c>
      <c r="Y11" s="43">
        <f>X11/W11*100</f>
        <v>94.530513298040134</v>
      </c>
    </row>
    <row r="12" spans="1:25" s="57" customFormat="1" ht="18.75">
      <c r="A12" s="45"/>
      <c r="B12" s="79">
        <v>100</v>
      </c>
      <c r="C12" s="79"/>
      <c r="D12" s="79"/>
      <c r="E12" s="79"/>
      <c r="F12" s="79"/>
      <c r="G12" s="79"/>
      <c r="H12" s="79"/>
      <c r="I12" s="79"/>
      <c r="J12" s="79"/>
      <c r="K12" s="79"/>
      <c r="L12" s="80"/>
      <c r="M12" s="49" t="s">
        <v>9</v>
      </c>
      <c r="N12" s="50" t="s">
        <v>353</v>
      </c>
      <c r="O12" s="51">
        <v>502</v>
      </c>
      <c r="P12" s="52">
        <v>1</v>
      </c>
      <c r="Q12" s="52">
        <v>0</v>
      </c>
      <c r="R12" s="52" t="s">
        <v>9</v>
      </c>
      <c r="S12" s="53" t="s">
        <v>9</v>
      </c>
      <c r="T12" s="52" t="s">
        <v>9</v>
      </c>
      <c r="U12" s="54" t="s">
        <v>9</v>
      </c>
      <c r="V12" s="55" t="s">
        <v>9</v>
      </c>
      <c r="W12" s="56">
        <f>W13+W23+W40+W47+W54</f>
        <v>65261905.559999995</v>
      </c>
      <c r="X12" s="56">
        <f>X13+X23+X40+X47+X54</f>
        <v>65261833.239999995</v>
      </c>
      <c r="Y12" s="63">
        <f t="shared" ref="Y12:Y55" si="0">X12/W12*100</f>
        <v>99.999889184970343</v>
      </c>
    </row>
    <row r="13" spans="1:25" ht="75">
      <c r="A13" s="4"/>
      <c r="B13" s="6"/>
      <c r="C13" s="8"/>
      <c r="D13" s="81">
        <v>103</v>
      </c>
      <c r="E13" s="81"/>
      <c r="F13" s="81"/>
      <c r="G13" s="81"/>
      <c r="H13" s="81"/>
      <c r="I13" s="81"/>
      <c r="J13" s="81"/>
      <c r="K13" s="81"/>
      <c r="L13" s="82"/>
      <c r="M13" s="25" t="s">
        <v>9</v>
      </c>
      <c r="N13" s="26" t="s">
        <v>253</v>
      </c>
      <c r="O13" s="27">
        <v>502</v>
      </c>
      <c r="P13" s="28">
        <v>1</v>
      </c>
      <c r="Q13" s="28">
        <v>2</v>
      </c>
      <c r="R13" s="28" t="s">
        <v>9</v>
      </c>
      <c r="S13" s="29" t="s">
        <v>9</v>
      </c>
      <c r="T13" s="28" t="s">
        <v>9</v>
      </c>
      <c r="U13" s="30" t="s">
        <v>9</v>
      </c>
      <c r="V13" s="31" t="s">
        <v>9</v>
      </c>
      <c r="W13" s="32">
        <f>W14</f>
        <v>2624657.09</v>
      </c>
      <c r="X13" s="32">
        <f>X14</f>
        <v>2624657.09</v>
      </c>
      <c r="Y13" s="62">
        <f t="shared" si="0"/>
        <v>100</v>
      </c>
    </row>
    <row r="14" spans="1:25" ht="131.25">
      <c r="A14" s="4"/>
      <c r="B14" s="70" t="s">
        <v>49</v>
      </c>
      <c r="C14" s="70"/>
      <c r="D14" s="70"/>
      <c r="E14" s="70"/>
      <c r="F14" s="70"/>
      <c r="G14" s="70"/>
      <c r="H14" s="70"/>
      <c r="I14" s="70"/>
      <c r="J14" s="70"/>
      <c r="K14" s="70"/>
      <c r="L14" s="75"/>
      <c r="M14" s="25" t="s">
        <v>9</v>
      </c>
      <c r="N14" s="26" t="s">
        <v>302</v>
      </c>
      <c r="O14" s="27">
        <v>502</v>
      </c>
      <c r="P14" s="28">
        <v>1</v>
      </c>
      <c r="Q14" s="28">
        <v>2</v>
      </c>
      <c r="R14" s="28" t="s">
        <v>14</v>
      </c>
      <c r="S14" s="29" t="s">
        <v>39</v>
      </c>
      <c r="T14" s="28" t="s">
        <v>2</v>
      </c>
      <c r="U14" s="30" t="s">
        <v>1</v>
      </c>
      <c r="V14" s="31" t="s">
        <v>9</v>
      </c>
      <c r="W14" s="32">
        <f>W15</f>
        <v>2624657.09</v>
      </c>
      <c r="X14" s="32">
        <f>X15</f>
        <v>2624657.09</v>
      </c>
      <c r="Y14" s="62">
        <f t="shared" si="0"/>
        <v>100</v>
      </c>
    </row>
    <row r="15" spans="1:25" ht="131.25">
      <c r="A15" s="4"/>
      <c r="B15" s="70" t="s">
        <v>257</v>
      </c>
      <c r="C15" s="70"/>
      <c r="D15" s="70"/>
      <c r="E15" s="70"/>
      <c r="F15" s="70"/>
      <c r="G15" s="70"/>
      <c r="H15" s="70"/>
      <c r="I15" s="70"/>
      <c r="J15" s="70"/>
      <c r="K15" s="70"/>
      <c r="L15" s="75"/>
      <c r="M15" s="25" t="s">
        <v>9</v>
      </c>
      <c r="N15" s="26" t="s">
        <v>47</v>
      </c>
      <c r="O15" s="27">
        <v>502</v>
      </c>
      <c r="P15" s="28">
        <v>1</v>
      </c>
      <c r="Q15" s="28">
        <v>2</v>
      </c>
      <c r="R15" s="28" t="s">
        <v>14</v>
      </c>
      <c r="S15" s="29" t="s">
        <v>43</v>
      </c>
      <c r="T15" s="28" t="s">
        <v>2</v>
      </c>
      <c r="U15" s="30" t="s">
        <v>1</v>
      </c>
      <c r="V15" s="31" t="s">
        <v>9</v>
      </c>
      <c r="W15" s="32">
        <v>2624657.09</v>
      </c>
      <c r="X15" s="32">
        <v>2624657.09</v>
      </c>
      <c r="Y15" s="62">
        <f t="shared" si="0"/>
        <v>100</v>
      </c>
    </row>
    <row r="16" spans="1:25" ht="112.5">
      <c r="A16" s="4"/>
      <c r="B16" s="70" t="s">
        <v>256</v>
      </c>
      <c r="C16" s="70"/>
      <c r="D16" s="70"/>
      <c r="E16" s="70"/>
      <c r="F16" s="70"/>
      <c r="G16" s="70"/>
      <c r="H16" s="70"/>
      <c r="I16" s="70"/>
      <c r="J16" s="70"/>
      <c r="K16" s="70"/>
      <c r="L16" s="75"/>
      <c r="M16" s="25" t="s">
        <v>9</v>
      </c>
      <c r="N16" s="26" t="s">
        <v>321</v>
      </c>
      <c r="O16" s="27">
        <v>502</v>
      </c>
      <c r="P16" s="28">
        <v>1</v>
      </c>
      <c r="Q16" s="28">
        <v>2</v>
      </c>
      <c r="R16" s="28" t="s">
        <v>14</v>
      </c>
      <c r="S16" s="29" t="s">
        <v>43</v>
      </c>
      <c r="T16" s="28" t="s">
        <v>7</v>
      </c>
      <c r="U16" s="30" t="s">
        <v>1</v>
      </c>
      <c r="V16" s="31" t="s">
        <v>9</v>
      </c>
      <c r="W16" s="32">
        <f>W17+W20</f>
        <v>2624657.09</v>
      </c>
      <c r="X16" s="32">
        <f>X17+X20</f>
        <v>2624657.09</v>
      </c>
      <c r="Y16" s="62">
        <f t="shared" si="0"/>
        <v>100</v>
      </c>
    </row>
    <row r="17" spans="1:25" ht="56.25">
      <c r="A17" s="4"/>
      <c r="B17" s="6"/>
      <c r="C17" s="6"/>
      <c r="D17" s="11"/>
      <c r="E17" s="6"/>
      <c r="F17" s="6"/>
      <c r="G17" s="7"/>
      <c r="H17" s="71" t="s">
        <v>255</v>
      </c>
      <c r="I17" s="71"/>
      <c r="J17" s="71"/>
      <c r="K17" s="71"/>
      <c r="L17" s="72"/>
      <c r="M17" s="25" t="s">
        <v>9</v>
      </c>
      <c r="N17" s="26" t="s">
        <v>28</v>
      </c>
      <c r="O17" s="27">
        <v>502</v>
      </c>
      <c r="P17" s="28">
        <v>1</v>
      </c>
      <c r="Q17" s="28">
        <v>2</v>
      </c>
      <c r="R17" s="28" t="s">
        <v>14</v>
      </c>
      <c r="S17" s="29" t="s">
        <v>43</v>
      </c>
      <c r="T17" s="28" t="s">
        <v>7</v>
      </c>
      <c r="U17" s="30" t="s">
        <v>23</v>
      </c>
      <c r="V17" s="31" t="s">
        <v>9</v>
      </c>
      <c r="W17" s="32">
        <f>W18</f>
        <v>2505094.98</v>
      </c>
      <c r="X17" s="32">
        <f>X18</f>
        <v>2505094.98</v>
      </c>
      <c r="Y17" s="62">
        <f t="shared" si="0"/>
        <v>100</v>
      </c>
    </row>
    <row r="18" spans="1:25" ht="131.25">
      <c r="A18" s="4"/>
      <c r="B18" s="6"/>
      <c r="C18" s="6"/>
      <c r="D18" s="11"/>
      <c r="E18" s="6"/>
      <c r="F18" s="6"/>
      <c r="G18" s="10"/>
      <c r="H18" s="12"/>
      <c r="I18" s="70">
        <v>100</v>
      </c>
      <c r="J18" s="70"/>
      <c r="K18" s="70"/>
      <c r="L18" s="75"/>
      <c r="M18" s="25" t="s">
        <v>9</v>
      </c>
      <c r="N18" s="26" t="s">
        <v>27</v>
      </c>
      <c r="O18" s="27">
        <v>502</v>
      </c>
      <c r="P18" s="28">
        <v>1</v>
      </c>
      <c r="Q18" s="28">
        <v>2</v>
      </c>
      <c r="R18" s="28" t="s">
        <v>14</v>
      </c>
      <c r="S18" s="29" t="s">
        <v>43</v>
      </c>
      <c r="T18" s="28" t="s">
        <v>7</v>
      </c>
      <c r="U18" s="30" t="s">
        <v>23</v>
      </c>
      <c r="V18" s="31">
        <v>100</v>
      </c>
      <c r="W18" s="32">
        <f>W19</f>
        <v>2505094.98</v>
      </c>
      <c r="X18" s="32">
        <f>X19</f>
        <v>2505094.98</v>
      </c>
      <c r="Y18" s="62">
        <f t="shared" si="0"/>
        <v>100</v>
      </c>
    </row>
    <row r="19" spans="1:25" ht="56.25">
      <c r="A19" s="4"/>
      <c r="B19" s="6"/>
      <c r="C19" s="6"/>
      <c r="D19" s="11"/>
      <c r="E19" s="6"/>
      <c r="F19" s="6"/>
      <c r="G19" s="10"/>
      <c r="H19" s="9"/>
      <c r="I19" s="8"/>
      <c r="J19" s="70">
        <v>120</v>
      </c>
      <c r="K19" s="70"/>
      <c r="L19" s="75"/>
      <c r="M19" s="25" t="s">
        <v>9</v>
      </c>
      <c r="N19" s="26" t="s">
        <v>26</v>
      </c>
      <c r="O19" s="27">
        <v>502</v>
      </c>
      <c r="P19" s="28">
        <v>1</v>
      </c>
      <c r="Q19" s="28">
        <v>2</v>
      </c>
      <c r="R19" s="28" t="s">
        <v>14</v>
      </c>
      <c r="S19" s="29" t="s">
        <v>43</v>
      </c>
      <c r="T19" s="28" t="s">
        <v>7</v>
      </c>
      <c r="U19" s="30" t="s">
        <v>23</v>
      </c>
      <c r="V19" s="31" t="s">
        <v>25</v>
      </c>
      <c r="W19" s="32">
        <v>2505094.98</v>
      </c>
      <c r="X19" s="33">
        <v>2505094.98</v>
      </c>
      <c r="Y19" s="62">
        <f t="shared" si="0"/>
        <v>100</v>
      </c>
    </row>
    <row r="20" spans="1:25" ht="409.5">
      <c r="A20" s="4"/>
      <c r="B20" s="70">
        <v>502</v>
      </c>
      <c r="C20" s="70"/>
      <c r="D20" s="70"/>
      <c r="E20" s="70"/>
      <c r="F20" s="70"/>
      <c r="G20" s="70"/>
      <c r="H20" s="70"/>
      <c r="I20" s="70"/>
      <c r="J20" s="70"/>
      <c r="K20" s="70"/>
      <c r="L20" s="75"/>
      <c r="M20" s="25" t="s">
        <v>9</v>
      </c>
      <c r="N20" s="26" t="s">
        <v>488</v>
      </c>
      <c r="O20" s="27">
        <v>502</v>
      </c>
      <c r="P20" s="28">
        <v>1</v>
      </c>
      <c r="Q20" s="28">
        <v>2</v>
      </c>
      <c r="R20" s="28" t="s">
        <v>14</v>
      </c>
      <c r="S20" s="29" t="s">
        <v>43</v>
      </c>
      <c r="T20" s="28" t="s">
        <v>7</v>
      </c>
      <c r="U20" s="30" t="s">
        <v>487</v>
      </c>
      <c r="V20" s="31" t="s">
        <v>9</v>
      </c>
      <c r="W20" s="32">
        <f>W21</f>
        <v>119562.11</v>
      </c>
      <c r="X20" s="32">
        <f>X21</f>
        <v>119562.11</v>
      </c>
      <c r="Y20" s="62">
        <f t="shared" si="0"/>
        <v>100</v>
      </c>
    </row>
    <row r="21" spans="1:25" ht="131.25">
      <c r="A21" s="4"/>
      <c r="B21" s="70">
        <v>100</v>
      </c>
      <c r="C21" s="70"/>
      <c r="D21" s="70"/>
      <c r="E21" s="70"/>
      <c r="F21" s="70"/>
      <c r="G21" s="70"/>
      <c r="H21" s="70"/>
      <c r="I21" s="70"/>
      <c r="J21" s="70"/>
      <c r="K21" s="70"/>
      <c r="L21" s="75"/>
      <c r="M21" s="25" t="s">
        <v>9</v>
      </c>
      <c r="N21" s="26" t="s">
        <v>27</v>
      </c>
      <c r="O21" s="27">
        <v>502</v>
      </c>
      <c r="P21" s="28">
        <v>1</v>
      </c>
      <c r="Q21" s="28">
        <v>2</v>
      </c>
      <c r="R21" s="28" t="s">
        <v>14</v>
      </c>
      <c r="S21" s="29" t="s">
        <v>43</v>
      </c>
      <c r="T21" s="28" t="s">
        <v>7</v>
      </c>
      <c r="U21" s="30" t="s">
        <v>487</v>
      </c>
      <c r="V21" s="31">
        <v>100</v>
      </c>
      <c r="W21" s="32">
        <f>W22</f>
        <v>119562.11</v>
      </c>
      <c r="X21" s="32">
        <f>X22</f>
        <v>119562.11</v>
      </c>
      <c r="Y21" s="62">
        <f t="shared" si="0"/>
        <v>100</v>
      </c>
    </row>
    <row r="22" spans="1:25" ht="56.25">
      <c r="A22" s="4"/>
      <c r="B22" s="6"/>
      <c r="C22" s="8"/>
      <c r="D22" s="81">
        <v>102</v>
      </c>
      <c r="E22" s="81"/>
      <c r="F22" s="81"/>
      <c r="G22" s="81"/>
      <c r="H22" s="81"/>
      <c r="I22" s="81"/>
      <c r="J22" s="81"/>
      <c r="K22" s="81"/>
      <c r="L22" s="82"/>
      <c r="M22" s="25" t="s">
        <v>9</v>
      </c>
      <c r="N22" s="26" t="s">
        <v>26</v>
      </c>
      <c r="O22" s="27">
        <v>502</v>
      </c>
      <c r="P22" s="28">
        <v>1</v>
      </c>
      <c r="Q22" s="28">
        <v>2</v>
      </c>
      <c r="R22" s="28" t="s">
        <v>14</v>
      </c>
      <c r="S22" s="29" t="s">
        <v>43</v>
      </c>
      <c r="T22" s="28" t="s">
        <v>7</v>
      </c>
      <c r="U22" s="30" t="s">
        <v>487</v>
      </c>
      <c r="V22" s="31" t="s">
        <v>25</v>
      </c>
      <c r="W22" s="32">
        <v>119562.11</v>
      </c>
      <c r="X22" s="33">
        <v>119562.11</v>
      </c>
      <c r="Y22" s="62">
        <f t="shared" si="0"/>
        <v>100</v>
      </c>
    </row>
    <row r="23" spans="1:25" ht="112.5">
      <c r="A23" s="4"/>
      <c r="B23" s="70" t="s">
        <v>49</v>
      </c>
      <c r="C23" s="70"/>
      <c r="D23" s="70"/>
      <c r="E23" s="70"/>
      <c r="F23" s="70"/>
      <c r="G23" s="70"/>
      <c r="H23" s="70"/>
      <c r="I23" s="70"/>
      <c r="J23" s="70"/>
      <c r="K23" s="70"/>
      <c r="L23" s="75"/>
      <c r="M23" s="25" t="s">
        <v>9</v>
      </c>
      <c r="N23" s="26" t="s">
        <v>252</v>
      </c>
      <c r="O23" s="27">
        <v>502</v>
      </c>
      <c r="P23" s="28">
        <v>1</v>
      </c>
      <c r="Q23" s="28">
        <v>4</v>
      </c>
      <c r="R23" s="28" t="s">
        <v>9</v>
      </c>
      <c r="S23" s="29" t="s">
        <v>9</v>
      </c>
      <c r="T23" s="28" t="s">
        <v>9</v>
      </c>
      <c r="U23" s="30" t="s">
        <v>9</v>
      </c>
      <c r="V23" s="31" t="s">
        <v>9</v>
      </c>
      <c r="W23" s="32">
        <f t="shared" ref="W23:X25" si="1">W24</f>
        <v>28011036.440000001</v>
      </c>
      <c r="X23" s="32">
        <f t="shared" si="1"/>
        <v>28011036.440000001</v>
      </c>
      <c r="Y23" s="62">
        <f t="shared" si="0"/>
        <v>100</v>
      </c>
    </row>
    <row r="24" spans="1:25" ht="131.25">
      <c r="A24" s="4"/>
      <c r="B24" s="70" t="s">
        <v>48</v>
      </c>
      <c r="C24" s="70"/>
      <c r="D24" s="70"/>
      <c r="E24" s="70"/>
      <c r="F24" s="70"/>
      <c r="G24" s="70"/>
      <c r="H24" s="70"/>
      <c r="I24" s="70"/>
      <c r="J24" s="70"/>
      <c r="K24" s="70"/>
      <c r="L24" s="75"/>
      <c r="M24" s="25" t="s">
        <v>9</v>
      </c>
      <c r="N24" s="26" t="s">
        <v>302</v>
      </c>
      <c r="O24" s="27">
        <v>502</v>
      </c>
      <c r="P24" s="28">
        <v>1</v>
      </c>
      <c r="Q24" s="28">
        <v>4</v>
      </c>
      <c r="R24" s="28" t="s">
        <v>14</v>
      </c>
      <c r="S24" s="29" t="s">
        <v>39</v>
      </c>
      <c r="T24" s="28" t="s">
        <v>2</v>
      </c>
      <c r="U24" s="30" t="s">
        <v>1</v>
      </c>
      <c r="V24" s="31" t="s">
        <v>9</v>
      </c>
      <c r="W24" s="32">
        <f t="shared" si="1"/>
        <v>28011036.440000001</v>
      </c>
      <c r="X24" s="32">
        <f t="shared" si="1"/>
        <v>28011036.440000001</v>
      </c>
      <c r="Y24" s="62">
        <f t="shared" si="0"/>
        <v>100</v>
      </c>
    </row>
    <row r="25" spans="1:25" ht="131.25">
      <c r="A25" s="4"/>
      <c r="B25" s="70" t="s">
        <v>177</v>
      </c>
      <c r="C25" s="70"/>
      <c r="D25" s="70"/>
      <c r="E25" s="70"/>
      <c r="F25" s="70"/>
      <c r="G25" s="70"/>
      <c r="H25" s="70"/>
      <c r="I25" s="70"/>
      <c r="J25" s="70"/>
      <c r="K25" s="70"/>
      <c r="L25" s="75"/>
      <c r="M25" s="25" t="s">
        <v>9</v>
      </c>
      <c r="N25" s="26" t="s">
        <v>47</v>
      </c>
      <c r="O25" s="27">
        <v>502</v>
      </c>
      <c r="P25" s="28">
        <v>1</v>
      </c>
      <c r="Q25" s="28">
        <v>4</v>
      </c>
      <c r="R25" s="28" t="s">
        <v>14</v>
      </c>
      <c r="S25" s="29" t="s">
        <v>43</v>
      </c>
      <c r="T25" s="28" t="s">
        <v>2</v>
      </c>
      <c r="U25" s="30" t="s">
        <v>1</v>
      </c>
      <c r="V25" s="31" t="s">
        <v>9</v>
      </c>
      <c r="W25" s="32">
        <f t="shared" si="1"/>
        <v>28011036.440000001</v>
      </c>
      <c r="X25" s="32">
        <f t="shared" si="1"/>
        <v>28011036.440000001</v>
      </c>
      <c r="Y25" s="62">
        <f t="shared" si="0"/>
        <v>100</v>
      </c>
    </row>
    <row r="26" spans="1:25" s="57" customFormat="1" ht="112.5">
      <c r="A26" s="45"/>
      <c r="B26" s="46"/>
      <c r="C26" s="46"/>
      <c r="D26" s="47"/>
      <c r="E26" s="46"/>
      <c r="F26" s="46"/>
      <c r="G26" s="48"/>
      <c r="H26" s="73" t="s">
        <v>251</v>
      </c>
      <c r="I26" s="73"/>
      <c r="J26" s="73"/>
      <c r="K26" s="73"/>
      <c r="L26" s="74"/>
      <c r="M26" s="49" t="s">
        <v>9</v>
      </c>
      <c r="N26" s="50" t="s">
        <v>321</v>
      </c>
      <c r="O26" s="51">
        <v>502</v>
      </c>
      <c r="P26" s="52">
        <v>1</v>
      </c>
      <c r="Q26" s="52">
        <v>4</v>
      </c>
      <c r="R26" s="52" t="s">
        <v>14</v>
      </c>
      <c r="S26" s="53" t="s">
        <v>43</v>
      </c>
      <c r="T26" s="52" t="s">
        <v>7</v>
      </c>
      <c r="U26" s="54" t="s">
        <v>1</v>
      </c>
      <c r="V26" s="55" t="s">
        <v>9</v>
      </c>
      <c r="W26" s="56">
        <f>W27+W34+W37</f>
        <v>28011036.440000001</v>
      </c>
      <c r="X26" s="56">
        <f>X27+X34+X37</f>
        <v>28011036.440000001</v>
      </c>
      <c r="Y26" s="63">
        <f t="shared" si="0"/>
        <v>100</v>
      </c>
    </row>
    <row r="27" spans="1:25" ht="56.25">
      <c r="A27" s="4"/>
      <c r="B27" s="6"/>
      <c r="C27" s="6"/>
      <c r="D27" s="11"/>
      <c r="E27" s="6"/>
      <c r="F27" s="6"/>
      <c r="G27" s="10"/>
      <c r="H27" s="12"/>
      <c r="I27" s="70">
        <v>100</v>
      </c>
      <c r="J27" s="70"/>
      <c r="K27" s="70"/>
      <c r="L27" s="75"/>
      <c r="M27" s="25" t="s">
        <v>9</v>
      </c>
      <c r="N27" s="26" t="s">
        <v>28</v>
      </c>
      <c r="O27" s="27">
        <v>502</v>
      </c>
      <c r="P27" s="28">
        <v>1</v>
      </c>
      <c r="Q27" s="28">
        <v>4</v>
      </c>
      <c r="R27" s="28" t="s">
        <v>14</v>
      </c>
      <c r="S27" s="29" t="s">
        <v>43</v>
      </c>
      <c r="T27" s="28" t="s">
        <v>7</v>
      </c>
      <c r="U27" s="30" t="s">
        <v>23</v>
      </c>
      <c r="V27" s="31" t="s">
        <v>9</v>
      </c>
      <c r="W27" s="32">
        <f>W28+W30+W32</f>
        <v>27325916.530000001</v>
      </c>
      <c r="X27" s="32">
        <f>X28+X30+X32</f>
        <v>27325916.530000001</v>
      </c>
      <c r="Y27" s="62">
        <f t="shared" si="0"/>
        <v>100</v>
      </c>
    </row>
    <row r="28" spans="1:25" ht="131.25">
      <c r="A28" s="4"/>
      <c r="B28" s="6"/>
      <c r="C28" s="6"/>
      <c r="D28" s="11"/>
      <c r="E28" s="6"/>
      <c r="F28" s="6"/>
      <c r="G28" s="10"/>
      <c r="H28" s="9"/>
      <c r="I28" s="8"/>
      <c r="J28" s="70">
        <v>120</v>
      </c>
      <c r="K28" s="70"/>
      <c r="L28" s="75"/>
      <c r="M28" s="25" t="s">
        <v>9</v>
      </c>
      <c r="N28" s="26" t="s">
        <v>27</v>
      </c>
      <c r="O28" s="27">
        <v>502</v>
      </c>
      <c r="P28" s="28">
        <v>1</v>
      </c>
      <c r="Q28" s="28">
        <v>4</v>
      </c>
      <c r="R28" s="28" t="s">
        <v>14</v>
      </c>
      <c r="S28" s="29" t="s">
        <v>43</v>
      </c>
      <c r="T28" s="28" t="s">
        <v>7</v>
      </c>
      <c r="U28" s="30" t="s">
        <v>23</v>
      </c>
      <c r="V28" s="31">
        <v>100</v>
      </c>
      <c r="W28" s="32">
        <f>W29</f>
        <v>27308257.780000001</v>
      </c>
      <c r="X28" s="32">
        <f>X29</f>
        <v>27308257.780000001</v>
      </c>
      <c r="Y28" s="62">
        <f t="shared" si="0"/>
        <v>100</v>
      </c>
    </row>
    <row r="29" spans="1:25" ht="56.25">
      <c r="A29" s="4"/>
      <c r="B29" s="6"/>
      <c r="C29" s="6"/>
      <c r="D29" s="11"/>
      <c r="E29" s="6"/>
      <c r="F29" s="6"/>
      <c r="G29" s="10"/>
      <c r="H29" s="12"/>
      <c r="I29" s="70">
        <v>200</v>
      </c>
      <c r="J29" s="70"/>
      <c r="K29" s="70"/>
      <c r="L29" s="75"/>
      <c r="M29" s="25" t="s">
        <v>9</v>
      </c>
      <c r="N29" s="26" t="s">
        <v>26</v>
      </c>
      <c r="O29" s="27">
        <v>502</v>
      </c>
      <c r="P29" s="28">
        <v>1</v>
      </c>
      <c r="Q29" s="28">
        <v>4</v>
      </c>
      <c r="R29" s="28" t="s">
        <v>14</v>
      </c>
      <c r="S29" s="29" t="s">
        <v>43</v>
      </c>
      <c r="T29" s="28" t="s">
        <v>7</v>
      </c>
      <c r="U29" s="30" t="s">
        <v>23</v>
      </c>
      <c r="V29" s="31" t="s">
        <v>25</v>
      </c>
      <c r="W29" s="32">
        <v>27308257.780000001</v>
      </c>
      <c r="X29" s="32">
        <v>27308257.780000001</v>
      </c>
      <c r="Y29" s="62">
        <f t="shared" si="0"/>
        <v>100</v>
      </c>
    </row>
    <row r="30" spans="1:25" ht="56.25">
      <c r="A30" s="4"/>
      <c r="B30" s="6"/>
      <c r="C30" s="6"/>
      <c r="D30" s="11"/>
      <c r="E30" s="6"/>
      <c r="F30" s="6"/>
      <c r="G30" s="10"/>
      <c r="H30" s="9"/>
      <c r="I30" s="8"/>
      <c r="J30" s="70">
        <v>240</v>
      </c>
      <c r="K30" s="70"/>
      <c r="L30" s="75"/>
      <c r="M30" s="25" t="s">
        <v>9</v>
      </c>
      <c r="N30" s="26" t="s">
        <v>299</v>
      </c>
      <c r="O30" s="27">
        <v>502</v>
      </c>
      <c r="P30" s="28">
        <v>1</v>
      </c>
      <c r="Q30" s="28">
        <v>4</v>
      </c>
      <c r="R30" s="28" t="s">
        <v>14</v>
      </c>
      <c r="S30" s="29" t="s">
        <v>43</v>
      </c>
      <c r="T30" s="28" t="s">
        <v>7</v>
      </c>
      <c r="U30" s="30" t="s">
        <v>23</v>
      </c>
      <c r="V30" s="31">
        <v>200</v>
      </c>
      <c r="W30" s="32">
        <f>W31</f>
        <v>17502.5</v>
      </c>
      <c r="X30" s="32">
        <f>X31</f>
        <v>17502.5</v>
      </c>
      <c r="Y30" s="62">
        <f t="shared" si="0"/>
        <v>100</v>
      </c>
    </row>
    <row r="31" spans="1:25" ht="56.25">
      <c r="A31" s="4"/>
      <c r="B31" s="6"/>
      <c r="C31" s="8"/>
      <c r="D31" s="81">
        <v>104</v>
      </c>
      <c r="E31" s="81"/>
      <c r="F31" s="81"/>
      <c r="G31" s="81"/>
      <c r="H31" s="81"/>
      <c r="I31" s="81"/>
      <c r="J31" s="81"/>
      <c r="K31" s="81"/>
      <c r="L31" s="82"/>
      <c r="M31" s="25" t="s">
        <v>9</v>
      </c>
      <c r="N31" s="26" t="s">
        <v>8</v>
      </c>
      <c r="O31" s="27">
        <v>502</v>
      </c>
      <c r="P31" s="28">
        <v>1</v>
      </c>
      <c r="Q31" s="28">
        <v>4</v>
      </c>
      <c r="R31" s="28" t="s">
        <v>14</v>
      </c>
      <c r="S31" s="29" t="s">
        <v>43</v>
      </c>
      <c r="T31" s="28" t="s">
        <v>7</v>
      </c>
      <c r="U31" s="30" t="s">
        <v>23</v>
      </c>
      <c r="V31" s="31" t="s">
        <v>3</v>
      </c>
      <c r="W31" s="32">
        <v>17502.5</v>
      </c>
      <c r="X31" s="32">
        <v>17502.5</v>
      </c>
      <c r="Y31" s="62">
        <f t="shared" si="0"/>
        <v>100</v>
      </c>
    </row>
    <row r="32" spans="1:25" ht="19.149999999999999" customHeight="1">
      <c r="A32" s="4"/>
      <c r="B32" s="70" t="s">
        <v>49</v>
      </c>
      <c r="C32" s="70"/>
      <c r="D32" s="70"/>
      <c r="E32" s="70"/>
      <c r="F32" s="70"/>
      <c r="G32" s="70"/>
      <c r="H32" s="70"/>
      <c r="I32" s="70"/>
      <c r="J32" s="70"/>
      <c r="K32" s="70"/>
      <c r="L32" s="75"/>
      <c r="M32" s="25" t="s">
        <v>9</v>
      </c>
      <c r="N32" s="26" t="s">
        <v>33</v>
      </c>
      <c r="O32" s="27">
        <v>502</v>
      </c>
      <c r="P32" s="28">
        <v>1</v>
      </c>
      <c r="Q32" s="28">
        <v>4</v>
      </c>
      <c r="R32" s="28" t="s">
        <v>14</v>
      </c>
      <c r="S32" s="29" t="s">
        <v>43</v>
      </c>
      <c r="T32" s="28" t="s">
        <v>7</v>
      </c>
      <c r="U32" s="30" t="s">
        <v>23</v>
      </c>
      <c r="V32" s="31">
        <v>800</v>
      </c>
      <c r="W32" s="32">
        <f>W33</f>
        <v>156.25</v>
      </c>
      <c r="X32" s="32">
        <f>X33</f>
        <v>156.25</v>
      </c>
      <c r="Y32" s="62">
        <f t="shared" si="0"/>
        <v>100</v>
      </c>
    </row>
    <row r="33" spans="1:25" ht="21.6" customHeight="1">
      <c r="A33" s="4"/>
      <c r="B33" s="70" t="s">
        <v>48</v>
      </c>
      <c r="C33" s="70"/>
      <c r="D33" s="70"/>
      <c r="E33" s="70"/>
      <c r="F33" s="70"/>
      <c r="G33" s="70"/>
      <c r="H33" s="70"/>
      <c r="I33" s="70"/>
      <c r="J33" s="70"/>
      <c r="K33" s="70"/>
      <c r="L33" s="75"/>
      <c r="M33" s="25" t="s">
        <v>9</v>
      </c>
      <c r="N33" s="26" t="s">
        <v>32</v>
      </c>
      <c r="O33" s="27">
        <v>502</v>
      </c>
      <c r="P33" s="28">
        <v>1</v>
      </c>
      <c r="Q33" s="28">
        <v>4</v>
      </c>
      <c r="R33" s="28" t="s">
        <v>14</v>
      </c>
      <c r="S33" s="29" t="s">
        <v>43</v>
      </c>
      <c r="T33" s="28" t="s">
        <v>7</v>
      </c>
      <c r="U33" s="30" t="s">
        <v>23</v>
      </c>
      <c r="V33" s="31" t="s">
        <v>30</v>
      </c>
      <c r="W33" s="32">
        <v>156.25</v>
      </c>
      <c r="X33" s="32">
        <v>156.25</v>
      </c>
      <c r="Y33" s="62">
        <f t="shared" si="0"/>
        <v>100</v>
      </c>
    </row>
    <row r="34" spans="1:25" ht="56.25">
      <c r="A34" s="4"/>
      <c r="B34" s="70" t="s">
        <v>177</v>
      </c>
      <c r="C34" s="70"/>
      <c r="D34" s="70"/>
      <c r="E34" s="70"/>
      <c r="F34" s="70"/>
      <c r="G34" s="70"/>
      <c r="H34" s="70"/>
      <c r="I34" s="70"/>
      <c r="J34" s="70"/>
      <c r="K34" s="70"/>
      <c r="L34" s="75"/>
      <c r="M34" s="25" t="s">
        <v>9</v>
      </c>
      <c r="N34" s="26" t="s">
        <v>28</v>
      </c>
      <c r="O34" s="27">
        <v>502</v>
      </c>
      <c r="P34" s="28">
        <v>1</v>
      </c>
      <c r="Q34" s="28">
        <v>4</v>
      </c>
      <c r="R34" s="28" t="s">
        <v>14</v>
      </c>
      <c r="S34" s="29" t="s">
        <v>43</v>
      </c>
      <c r="T34" s="28" t="s">
        <v>7</v>
      </c>
      <c r="U34" s="30" t="s">
        <v>354</v>
      </c>
      <c r="V34" s="31" t="s">
        <v>9</v>
      </c>
      <c r="W34" s="32">
        <f>W35</f>
        <v>116022.91</v>
      </c>
      <c r="X34" s="32">
        <f>X35</f>
        <v>116022.91</v>
      </c>
      <c r="Y34" s="62">
        <f t="shared" si="0"/>
        <v>100</v>
      </c>
    </row>
    <row r="35" spans="1:25" ht="131.25">
      <c r="A35" s="4"/>
      <c r="B35" s="6"/>
      <c r="C35" s="6"/>
      <c r="D35" s="11"/>
      <c r="E35" s="6"/>
      <c r="F35" s="6"/>
      <c r="G35" s="7"/>
      <c r="H35" s="71" t="s">
        <v>251</v>
      </c>
      <c r="I35" s="71"/>
      <c r="J35" s="71"/>
      <c r="K35" s="71"/>
      <c r="L35" s="72"/>
      <c r="M35" s="25" t="s">
        <v>9</v>
      </c>
      <c r="N35" s="26" t="s">
        <v>27</v>
      </c>
      <c r="O35" s="27">
        <v>502</v>
      </c>
      <c r="P35" s="28">
        <v>1</v>
      </c>
      <c r="Q35" s="28">
        <v>4</v>
      </c>
      <c r="R35" s="28" t="s">
        <v>14</v>
      </c>
      <c r="S35" s="29" t="s">
        <v>43</v>
      </c>
      <c r="T35" s="28" t="s">
        <v>7</v>
      </c>
      <c r="U35" s="30" t="s">
        <v>354</v>
      </c>
      <c r="V35" s="31">
        <v>100</v>
      </c>
      <c r="W35" s="32">
        <f>W36</f>
        <v>116022.91</v>
      </c>
      <c r="X35" s="32">
        <f>X36</f>
        <v>116022.91</v>
      </c>
      <c r="Y35" s="62">
        <f t="shared" si="0"/>
        <v>100</v>
      </c>
    </row>
    <row r="36" spans="1:25" ht="56.25">
      <c r="A36" s="4"/>
      <c r="B36" s="6"/>
      <c r="C36" s="6"/>
      <c r="D36" s="11"/>
      <c r="E36" s="6"/>
      <c r="F36" s="6"/>
      <c r="G36" s="10"/>
      <c r="H36" s="12"/>
      <c r="I36" s="70">
        <v>100</v>
      </c>
      <c r="J36" s="70"/>
      <c r="K36" s="70"/>
      <c r="L36" s="75"/>
      <c r="M36" s="25" t="s">
        <v>9</v>
      </c>
      <c r="N36" s="26" t="s">
        <v>26</v>
      </c>
      <c r="O36" s="27">
        <v>502</v>
      </c>
      <c r="P36" s="28">
        <v>1</v>
      </c>
      <c r="Q36" s="28">
        <v>4</v>
      </c>
      <c r="R36" s="28" t="s">
        <v>14</v>
      </c>
      <c r="S36" s="29" t="s">
        <v>43</v>
      </c>
      <c r="T36" s="28" t="s">
        <v>7</v>
      </c>
      <c r="U36" s="30" t="s">
        <v>354</v>
      </c>
      <c r="V36" s="31" t="s">
        <v>25</v>
      </c>
      <c r="W36" s="32">
        <v>116022.91</v>
      </c>
      <c r="X36" s="33">
        <v>116022.91</v>
      </c>
      <c r="Y36" s="62">
        <f t="shared" si="0"/>
        <v>100</v>
      </c>
    </row>
    <row r="37" spans="1:25" ht="409.5">
      <c r="A37" s="4"/>
      <c r="B37" s="6"/>
      <c r="C37" s="6"/>
      <c r="D37" s="11"/>
      <c r="E37" s="6"/>
      <c r="F37" s="6"/>
      <c r="G37" s="10"/>
      <c r="H37" s="9"/>
      <c r="I37" s="8"/>
      <c r="J37" s="70">
        <v>120</v>
      </c>
      <c r="K37" s="70"/>
      <c r="L37" s="75"/>
      <c r="M37" s="25" t="s">
        <v>9</v>
      </c>
      <c r="N37" s="26" t="s">
        <v>488</v>
      </c>
      <c r="O37" s="27">
        <v>502</v>
      </c>
      <c r="P37" s="28">
        <v>1</v>
      </c>
      <c r="Q37" s="28">
        <v>4</v>
      </c>
      <c r="R37" s="28" t="s">
        <v>14</v>
      </c>
      <c r="S37" s="29" t="s">
        <v>43</v>
      </c>
      <c r="T37" s="28" t="s">
        <v>7</v>
      </c>
      <c r="U37" s="30" t="s">
        <v>487</v>
      </c>
      <c r="V37" s="31" t="s">
        <v>9</v>
      </c>
      <c r="W37" s="32">
        <f>W38</f>
        <v>569097</v>
      </c>
      <c r="X37" s="32">
        <f>X38</f>
        <v>569097</v>
      </c>
      <c r="Y37" s="62">
        <f t="shared" si="0"/>
        <v>100</v>
      </c>
    </row>
    <row r="38" spans="1:25" ht="131.25">
      <c r="A38" s="4"/>
      <c r="B38" s="6"/>
      <c r="C38" s="6"/>
      <c r="D38" s="11"/>
      <c r="E38" s="6"/>
      <c r="F38" s="6"/>
      <c r="G38" s="10"/>
      <c r="H38" s="12"/>
      <c r="I38" s="70">
        <v>200</v>
      </c>
      <c r="J38" s="70"/>
      <c r="K38" s="70"/>
      <c r="L38" s="75"/>
      <c r="M38" s="25" t="s">
        <v>9</v>
      </c>
      <c r="N38" s="26" t="s">
        <v>27</v>
      </c>
      <c r="O38" s="27">
        <v>502</v>
      </c>
      <c r="P38" s="28">
        <v>1</v>
      </c>
      <c r="Q38" s="28">
        <v>4</v>
      </c>
      <c r="R38" s="28" t="s">
        <v>14</v>
      </c>
      <c r="S38" s="29" t="s">
        <v>43</v>
      </c>
      <c r="T38" s="28" t="s">
        <v>7</v>
      </c>
      <c r="U38" s="30" t="s">
        <v>487</v>
      </c>
      <c r="V38" s="31">
        <v>100</v>
      </c>
      <c r="W38" s="32">
        <f>W39</f>
        <v>569097</v>
      </c>
      <c r="X38" s="32">
        <f>X39</f>
        <v>569097</v>
      </c>
      <c r="Y38" s="62">
        <f t="shared" si="0"/>
        <v>100</v>
      </c>
    </row>
    <row r="39" spans="1:25" ht="56.25">
      <c r="A39" s="4"/>
      <c r="B39" s="6"/>
      <c r="C39" s="6"/>
      <c r="D39" s="11"/>
      <c r="E39" s="6"/>
      <c r="F39" s="6"/>
      <c r="G39" s="10"/>
      <c r="H39" s="9"/>
      <c r="I39" s="8"/>
      <c r="J39" s="70">
        <v>240</v>
      </c>
      <c r="K39" s="70"/>
      <c r="L39" s="75"/>
      <c r="M39" s="25" t="s">
        <v>9</v>
      </c>
      <c r="N39" s="26" t="s">
        <v>26</v>
      </c>
      <c r="O39" s="27">
        <v>502</v>
      </c>
      <c r="P39" s="28">
        <v>1</v>
      </c>
      <c r="Q39" s="28">
        <v>4</v>
      </c>
      <c r="R39" s="28" t="s">
        <v>14</v>
      </c>
      <c r="S39" s="29" t="s">
        <v>43</v>
      </c>
      <c r="T39" s="28" t="s">
        <v>7</v>
      </c>
      <c r="U39" s="30" t="s">
        <v>487</v>
      </c>
      <c r="V39" s="31" t="s">
        <v>25</v>
      </c>
      <c r="W39" s="32">
        <v>569097</v>
      </c>
      <c r="X39" s="33">
        <v>569097</v>
      </c>
      <c r="Y39" s="62">
        <f t="shared" si="0"/>
        <v>100</v>
      </c>
    </row>
    <row r="40" spans="1:25" ht="18.75">
      <c r="A40" s="4"/>
      <c r="B40" s="6"/>
      <c r="C40" s="6"/>
      <c r="D40" s="11"/>
      <c r="E40" s="6"/>
      <c r="F40" s="6"/>
      <c r="G40" s="10"/>
      <c r="H40" s="12"/>
      <c r="I40" s="70">
        <v>800</v>
      </c>
      <c r="J40" s="70"/>
      <c r="K40" s="70"/>
      <c r="L40" s="75"/>
      <c r="M40" s="25" t="s">
        <v>9</v>
      </c>
      <c r="N40" s="26" t="s">
        <v>273</v>
      </c>
      <c r="O40" s="27">
        <v>502</v>
      </c>
      <c r="P40" s="28">
        <v>1</v>
      </c>
      <c r="Q40" s="28">
        <v>5</v>
      </c>
      <c r="R40" s="28" t="s">
        <v>9</v>
      </c>
      <c r="S40" s="29" t="s">
        <v>9</v>
      </c>
      <c r="T40" s="28" t="s">
        <v>9</v>
      </c>
      <c r="U40" s="30" t="s">
        <v>9</v>
      </c>
      <c r="V40" s="31" t="s">
        <v>9</v>
      </c>
      <c r="W40" s="32">
        <v>72.319999999999993</v>
      </c>
      <c r="X40" s="33">
        <v>0</v>
      </c>
      <c r="Y40" s="62">
        <f t="shared" si="0"/>
        <v>0</v>
      </c>
    </row>
    <row r="41" spans="1:25" ht="131.25">
      <c r="A41" s="4"/>
      <c r="B41" s="6"/>
      <c r="C41" s="6"/>
      <c r="D41" s="11"/>
      <c r="E41" s="6"/>
      <c r="F41" s="6"/>
      <c r="G41" s="10"/>
      <c r="H41" s="9"/>
      <c r="I41" s="8"/>
      <c r="J41" s="70">
        <v>850</v>
      </c>
      <c r="K41" s="70"/>
      <c r="L41" s="75"/>
      <c r="M41" s="25" t="s">
        <v>9</v>
      </c>
      <c r="N41" s="26" t="s">
        <v>302</v>
      </c>
      <c r="O41" s="27">
        <v>502</v>
      </c>
      <c r="P41" s="28">
        <v>1</v>
      </c>
      <c r="Q41" s="28">
        <v>5</v>
      </c>
      <c r="R41" s="28" t="s">
        <v>14</v>
      </c>
      <c r="S41" s="29" t="s">
        <v>39</v>
      </c>
      <c r="T41" s="28" t="s">
        <v>2</v>
      </c>
      <c r="U41" s="30" t="s">
        <v>1</v>
      </c>
      <c r="V41" s="31" t="s">
        <v>9</v>
      </c>
      <c r="W41" s="32">
        <v>72.319999999999993</v>
      </c>
      <c r="X41" s="33">
        <v>0</v>
      </c>
      <c r="Y41" s="62">
        <f t="shared" si="0"/>
        <v>0</v>
      </c>
    </row>
    <row r="42" spans="1:25" ht="131.25">
      <c r="A42" s="4"/>
      <c r="B42" s="6"/>
      <c r="C42" s="8"/>
      <c r="D42" s="81">
        <v>113</v>
      </c>
      <c r="E42" s="81"/>
      <c r="F42" s="81"/>
      <c r="G42" s="81"/>
      <c r="H42" s="81"/>
      <c r="I42" s="81"/>
      <c r="J42" s="81"/>
      <c r="K42" s="81"/>
      <c r="L42" s="82"/>
      <c r="M42" s="25" t="s">
        <v>9</v>
      </c>
      <c r="N42" s="26" t="s">
        <v>47</v>
      </c>
      <c r="O42" s="27">
        <v>502</v>
      </c>
      <c r="P42" s="28">
        <v>1</v>
      </c>
      <c r="Q42" s="28">
        <v>5</v>
      </c>
      <c r="R42" s="28" t="s">
        <v>14</v>
      </c>
      <c r="S42" s="29" t="s">
        <v>43</v>
      </c>
      <c r="T42" s="28" t="s">
        <v>2</v>
      </c>
      <c r="U42" s="30" t="s">
        <v>1</v>
      </c>
      <c r="V42" s="31" t="s">
        <v>9</v>
      </c>
      <c r="W42" s="32">
        <v>72.319999999999993</v>
      </c>
      <c r="X42" s="33">
        <v>0</v>
      </c>
      <c r="Y42" s="62">
        <f t="shared" si="0"/>
        <v>0</v>
      </c>
    </row>
    <row r="43" spans="1:25" ht="112.5">
      <c r="A43" s="4"/>
      <c r="B43" s="70" t="s">
        <v>40</v>
      </c>
      <c r="C43" s="70"/>
      <c r="D43" s="70"/>
      <c r="E43" s="70"/>
      <c r="F43" s="70"/>
      <c r="G43" s="70"/>
      <c r="H43" s="70"/>
      <c r="I43" s="70"/>
      <c r="J43" s="70"/>
      <c r="K43" s="70"/>
      <c r="L43" s="75"/>
      <c r="M43" s="25" t="s">
        <v>9</v>
      </c>
      <c r="N43" s="26" t="s">
        <v>321</v>
      </c>
      <c r="O43" s="27">
        <v>502</v>
      </c>
      <c r="P43" s="28">
        <v>1</v>
      </c>
      <c r="Q43" s="28">
        <v>5</v>
      </c>
      <c r="R43" s="28" t="s">
        <v>14</v>
      </c>
      <c r="S43" s="29" t="s">
        <v>43</v>
      </c>
      <c r="T43" s="28" t="s">
        <v>7</v>
      </c>
      <c r="U43" s="30" t="s">
        <v>1</v>
      </c>
      <c r="V43" s="31" t="s">
        <v>9</v>
      </c>
      <c r="W43" s="32">
        <v>72.319999999999993</v>
      </c>
      <c r="X43" s="33">
        <v>0</v>
      </c>
      <c r="Y43" s="62">
        <f t="shared" si="0"/>
        <v>0</v>
      </c>
    </row>
    <row r="44" spans="1:25" ht="206.25">
      <c r="A44" s="4"/>
      <c r="B44" s="70" t="s">
        <v>22</v>
      </c>
      <c r="C44" s="70"/>
      <c r="D44" s="70"/>
      <c r="E44" s="70"/>
      <c r="F44" s="70"/>
      <c r="G44" s="70"/>
      <c r="H44" s="70"/>
      <c r="I44" s="70"/>
      <c r="J44" s="70"/>
      <c r="K44" s="70"/>
      <c r="L44" s="75"/>
      <c r="M44" s="25" t="s">
        <v>9</v>
      </c>
      <c r="N44" s="26" t="s">
        <v>285</v>
      </c>
      <c r="O44" s="27">
        <v>502</v>
      </c>
      <c r="P44" s="28">
        <v>1</v>
      </c>
      <c r="Q44" s="28">
        <v>5</v>
      </c>
      <c r="R44" s="28" t="s">
        <v>14</v>
      </c>
      <c r="S44" s="29" t="s">
        <v>43</v>
      </c>
      <c r="T44" s="28" t="s">
        <v>7</v>
      </c>
      <c r="U44" s="30" t="s">
        <v>278</v>
      </c>
      <c r="V44" s="31" t="s">
        <v>9</v>
      </c>
      <c r="W44" s="32">
        <v>72.319999999999993</v>
      </c>
      <c r="X44" s="33">
        <v>0</v>
      </c>
      <c r="Y44" s="62">
        <f t="shared" si="0"/>
        <v>0</v>
      </c>
    </row>
    <row r="45" spans="1:25" ht="56.25">
      <c r="A45" s="4"/>
      <c r="B45" s="70" t="s">
        <v>17</v>
      </c>
      <c r="C45" s="70"/>
      <c r="D45" s="70"/>
      <c r="E45" s="70"/>
      <c r="F45" s="70"/>
      <c r="G45" s="70"/>
      <c r="H45" s="70"/>
      <c r="I45" s="70"/>
      <c r="J45" s="70"/>
      <c r="K45" s="70"/>
      <c r="L45" s="75"/>
      <c r="M45" s="25" t="s">
        <v>9</v>
      </c>
      <c r="N45" s="26" t="s">
        <v>299</v>
      </c>
      <c r="O45" s="27">
        <v>502</v>
      </c>
      <c r="P45" s="28">
        <v>1</v>
      </c>
      <c r="Q45" s="28">
        <v>5</v>
      </c>
      <c r="R45" s="28" t="s">
        <v>14</v>
      </c>
      <c r="S45" s="29" t="s">
        <v>43</v>
      </c>
      <c r="T45" s="28" t="s">
        <v>7</v>
      </c>
      <c r="U45" s="30" t="s">
        <v>278</v>
      </c>
      <c r="V45" s="31">
        <v>200</v>
      </c>
      <c r="W45" s="32">
        <v>72.319999999999993</v>
      </c>
      <c r="X45" s="33">
        <v>0</v>
      </c>
      <c r="Y45" s="62">
        <f t="shared" si="0"/>
        <v>0</v>
      </c>
    </row>
    <row r="46" spans="1:25" ht="56.25">
      <c r="A46" s="4"/>
      <c r="B46" s="6"/>
      <c r="C46" s="6"/>
      <c r="D46" s="11"/>
      <c r="E46" s="6"/>
      <c r="F46" s="6"/>
      <c r="G46" s="7"/>
      <c r="H46" s="71" t="s">
        <v>249</v>
      </c>
      <c r="I46" s="71"/>
      <c r="J46" s="71"/>
      <c r="K46" s="71"/>
      <c r="L46" s="72"/>
      <c r="M46" s="25" t="s">
        <v>9</v>
      </c>
      <c r="N46" s="26" t="s">
        <v>8</v>
      </c>
      <c r="O46" s="27">
        <v>502</v>
      </c>
      <c r="P46" s="28">
        <v>1</v>
      </c>
      <c r="Q46" s="28">
        <v>5</v>
      </c>
      <c r="R46" s="28" t="s">
        <v>14</v>
      </c>
      <c r="S46" s="29" t="s">
        <v>43</v>
      </c>
      <c r="T46" s="28" t="s">
        <v>7</v>
      </c>
      <c r="U46" s="30" t="s">
        <v>278</v>
      </c>
      <c r="V46" s="31" t="s">
        <v>3</v>
      </c>
      <c r="W46" s="32">
        <v>72.319999999999993</v>
      </c>
      <c r="X46" s="33">
        <v>0</v>
      </c>
      <c r="Y46" s="62">
        <f t="shared" si="0"/>
        <v>0</v>
      </c>
    </row>
    <row r="47" spans="1:25" ht="37.5">
      <c r="A47" s="4"/>
      <c r="B47" s="6"/>
      <c r="C47" s="6"/>
      <c r="D47" s="11"/>
      <c r="E47" s="6"/>
      <c r="F47" s="6"/>
      <c r="G47" s="10"/>
      <c r="H47" s="12"/>
      <c r="I47" s="70">
        <v>600</v>
      </c>
      <c r="J47" s="70"/>
      <c r="K47" s="70"/>
      <c r="L47" s="75"/>
      <c r="M47" s="25" t="s">
        <v>9</v>
      </c>
      <c r="N47" s="26" t="s">
        <v>451</v>
      </c>
      <c r="O47" s="27">
        <v>502</v>
      </c>
      <c r="P47" s="28">
        <v>1</v>
      </c>
      <c r="Q47" s="28">
        <v>7</v>
      </c>
      <c r="R47" s="28" t="s">
        <v>9</v>
      </c>
      <c r="S47" s="29" t="s">
        <v>9</v>
      </c>
      <c r="T47" s="28" t="s">
        <v>9</v>
      </c>
      <c r="U47" s="30" t="s">
        <v>9</v>
      </c>
      <c r="V47" s="31" t="s">
        <v>9</v>
      </c>
      <c r="W47" s="32">
        <v>123900</v>
      </c>
      <c r="X47" s="32">
        <v>123900</v>
      </c>
      <c r="Y47" s="62">
        <f t="shared" si="0"/>
        <v>100</v>
      </c>
    </row>
    <row r="48" spans="1:25" ht="131.25">
      <c r="A48" s="4"/>
      <c r="B48" s="6"/>
      <c r="C48" s="6"/>
      <c r="D48" s="11"/>
      <c r="E48" s="6"/>
      <c r="F48" s="6"/>
      <c r="G48" s="10"/>
      <c r="H48" s="9"/>
      <c r="I48" s="8"/>
      <c r="J48" s="70">
        <v>630</v>
      </c>
      <c r="K48" s="70"/>
      <c r="L48" s="75"/>
      <c r="M48" s="25" t="s">
        <v>9</v>
      </c>
      <c r="N48" s="26" t="s">
        <v>302</v>
      </c>
      <c r="O48" s="27">
        <v>502</v>
      </c>
      <c r="P48" s="28">
        <v>1</v>
      </c>
      <c r="Q48" s="28">
        <v>7</v>
      </c>
      <c r="R48" s="28" t="s">
        <v>14</v>
      </c>
      <c r="S48" s="29" t="s">
        <v>39</v>
      </c>
      <c r="T48" s="28" t="s">
        <v>2</v>
      </c>
      <c r="U48" s="30" t="s">
        <v>1</v>
      </c>
      <c r="V48" s="31" t="s">
        <v>9</v>
      </c>
      <c r="W48" s="32">
        <v>123900</v>
      </c>
      <c r="X48" s="32">
        <v>123900</v>
      </c>
      <c r="Y48" s="62">
        <f t="shared" si="0"/>
        <v>100</v>
      </c>
    </row>
    <row r="49" spans="1:25" ht="131.25">
      <c r="A49" s="4"/>
      <c r="B49" s="70" t="s">
        <v>13</v>
      </c>
      <c r="C49" s="70"/>
      <c r="D49" s="70"/>
      <c r="E49" s="70"/>
      <c r="F49" s="70"/>
      <c r="G49" s="70"/>
      <c r="H49" s="70"/>
      <c r="I49" s="70"/>
      <c r="J49" s="70"/>
      <c r="K49" s="70"/>
      <c r="L49" s="75"/>
      <c r="M49" s="25" t="s">
        <v>9</v>
      </c>
      <c r="N49" s="26" t="s">
        <v>47</v>
      </c>
      <c r="O49" s="27">
        <v>502</v>
      </c>
      <c r="P49" s="28">
        <v>1</v>
      </c>
      <c r="Q49" s="28">
        <v>7</v>
      </c>
      <c r="R49" s="28" t="s">
        <v>14</v>
      </c>
      <c r="S49" s="29" t="s">
        <v>43</v>
      </c>
      <c r="T49" s="28" t="s">
        <v>2</v>
      </c>
      <c r="U49" s="30" t="s">
        <v>1</v>
      </c>
      <c r="V49" s="31" t="s">
        <v>9</v>
      </c>
      <c r="W49" s="32">
        <v>123900</v>
      </c>
      <c r="X49" s="32">
        <v>123900</v>
      </c>
      <c r="Y49" s="62">
        <f t="shared" si="0"/>
        <v>100</v>
      </c>
    </row>
    <row r="50" spans="1:25" ht="112.5">
      <c r="A50" s="4"/>
      <c r="B50" s="6"/>
      <c r="C50" s="6"/>
      <c r="D50" s="11"/>
      <c r="E50" s="6"/>
      <c r="F50" s="6"/>
      <c r="G50" s="7"/>
      <c r="H50" s="71" t="s">
        <v>11</v>
      </c>
      <c r="I50" s="71"/>
      <c r="J50" s="71"/>
      <c r="K50" s="71"/>
      <c r="L50" s="72"/>
      <c r="M50" s="25" t="s">
        <v>9</v>
      </c>
      <c r="N50" s="26" t="s">
        <v>321</v>
      </c>
      <c r="O50" s="27">
        <v>502</v>
      </c>
      <c r="P50" s="28">
        <v>1</v>
      </c>
      <c r="Q50" s="28">
        <v>7</v>
      </c>
      <c r="R50" s="28" t="s">
        <v>14</v>
      </c>
      <c r="S50" s="29" t="s">
        <v>43</v>
      </c>
      <c r="T50" s="28" t="s">
        <v>7</v>
      </c>
      <c r="U50" s="30" t="s">
        <v>1</v>
      </c>
      <c r="V50" s="31" t="s">
        <v>9</v>
      </c>
      <c r="W50" s="32">
        <v>123900</v>
      </c>
      <c r="X50" s="32">
        <v>123900</v>
      </c>
      <c r="Y50" s="62">
        <f t="shared" si="0"/>
        <v>100</v>
      </c>
    </row>
    <row r="51" spans="1:25" ht="56.25">
      <c r="A51" s="4"/>
      <c r="B51" s="6"/>
      <c r="C51" s="6"/>
      <c r="D51" s="11"/>
      <c r="E51" s="6"/>
      <c r="F51" s="6"/>
      <c r="G51" s="10"/>
      <c r="H51" s="12"/>
      <c r="I51" s="70">
        <v>200</v>
      </c>
      <c r="J51" s="70"/>
      <c r="K51" s="70"/>
      <c r="L51" s="75"/>
      <c r="M51" s="25" t="s">
        <v>9</v>
      </c>
      <c r="N51" s="26" t="s">
        <v>452</v>
      </c>
      <c r="O51" s="27">
        <v>502</v>
      </c>
      <c r="P51" s="28">
        <v>1</v>
      </c>
      <c r="Q51" s="28">
        <v>7</v>
      </c>
      <c r="R51" s="28" t="s">
        <v>14</v>
      </c>
      <c r="S51" s="29" t="s">
        <v>43</v>
      </c>
      <c r="T51" s="28" t="s">
        <v>7</v>
      </c>
      <c r="U51" s="30" t="s">
        <v>303</v>
      </c>
      <c r="V51" s="31" t="s">
        <v>9</v>
      </c>
      <c r="W51" s="32">
        <v>123900</v>
      </c>
      <c r="X51" s="32">
        <v>123900</v>
      </c>
      <c r="Y51" s="62">
        <f t="shared" si="0"/>
        <v>100</v>
      </c>
    </row>
    <row r="52" spans="1:25" ht="18.75">
      <c r="A52" s="4"/>
      <c r="B52" s="6"/>
      <c r="C52" s="6"/>
      <c r="D52" s="11"/>
      <c r="E52" s="6"/>
      <c r="F52" s="6"/>
      <c r="G52" s="10"/>
      <c r="H52" s="9"/>
      <c r="I52" s="8"/>
      <c r="J52" s="70">
        <v>240</v>
      </c>
      <c r="K52" s="70"/>
      <c r="L52" s="75"/>
      <c r="M52" s="25" t="s">
        <v>9</v>
      </c>
      <c r="N52" s="26" t="s">
        <v>33</v>
      </c>
      <c r="O52" s="27">
        <v>502</v>
      </c>
      <c r="P52" s="28">
        <v>1</v>
      </c>
      <c r="Q52" s="28">
        <v>7</v>
      </c>
      <c r="R52" s="28" t="s">
        <v>14</v>
      </c>
      <c r="S52" s="29" t="s">
        <v>43</v>
      </c>
      <c r="T52" s="28" t="s">
        <v>7</v>
      </c>
      <c r="U52" s="30" t="s">
        <v>303</v>
      </c>
      <c r="V52" s="31">
        <v>800</v>
      </c>
      <c r="W52" s="32">
        <v>123900</v>
      </c>
      <c r="X52" s="32">
        <v>123900</v>
      </c>
      <c r="Y52" s="62">
        <f t="shared" si="0"/>
        <v>100</v>
      </c>
    </row>
    <row r="53" spans="1:25" ht="18.75">
      <c r="A53" s="4"/>
      <c r="B53" s="70" t="s">
        <v>187</v>
      </c>
      <c r="C53" s="70"/>
      <c r="D53" s="70"/>
      <c r="E53" s="70"/>
      <c r="F53" s="70"/>
      <c r="G53" s="70"/>
      <c r="H53" s="70"/>
      <c r="I53" s="70"/>
      <c r="J53" s="70"/>
      <c r="K53" s="70"/>
      <c r="L53" s="75"/>
      <c r="M53" s="25" t="s">
        <v>9</v>
      </c>
      <c r="N53" s="26" t="s">
        <v>453</v>
      </c>
      <c r="O53" s="27">
        <v>502</v>
      </c>
      <c r="P53" s="28">
        <v>1</v>
      </c>
      <c r="Q53" s="28">
        <v>7</v>
      </c>
      <c r="R53" s="28" t="s">
        <v>14</v>
      </c>
      <c r="S53" s="29" t="s">
        <v>43</v>
      </c>
      <c r="T53" s="28" t="s">
        <v>7</v>
      </c>
      <c r="U53" s="30" t="s">
        <v>303</v>
      </c>
      <c r="V53" s="31" t="s">
        <v>454</v>
      </c>
      <c r="W53" s="32">
        <v>123900</v>
      </c>
      <c r="X53" s="32">
        <v>123900</v>
      </c>
      <c r="Y53" s="62">
        <f t="shared" si="0"/>
        <v>100</v>
      </c>
    </row>
    <row r="54" spans="1:25" ht="18.75">
      <c r="A54" s="4"/>
      <c r="B54" s="6"/>
      <c r="C54" s="6"/>
      <c r="D54" s="11"/>
      <c r="E54" s="6"/>
      <c r="F54" s="6"/>
      <c r="G54" s="7"/>
      <c r="H54" s="71" t="s">
        <v>248</v>
      </c>
      <c r="I54" s="71"/>
      <c r="J54" s="71"/>
      <c r="K54" s="71"/>
      <c r="L54" s="72"/>
      <c r="M54" s="25" t="s">
        <v>9</v>
      </c>
      <c r="N54" s="26" t="s">
        <v>250</v>
      </c>
      <c r="O54" s="27">
        <v>502</v>
      </c>
      <c r="P54" s="28">
        <v>1</v>
      </c>
      <c r="Q54" s="28">
        <v>13</v>
      </c>
      <c r="R54" s="28" t="s">
        <v>9</v>
      </c>
      <c r="S54" s="29" t="s">
        <v>9</v>
      </c>
      <c r="T54" s="28" t="s">
        <v>9</v>
      </c>
      <c r="U54" s="30" t="s">
        <v>9</v>
      </c>
      <c r="V54" s="31" t="s">
        <v>9</v>
      </c>
      <c r="W54" s="32">
        <f>W55</f>
        <v>34502239.709999993</v>
      </c>
      <c r="X54" s="32">
        <f>X55</f>
        <v>34502239.709999993</v>
      </c>
      <c r="Y54" s="62">
        <f t="shared" si="0"/>
        <v>100</v>
      </c>
    </row>
    <row r="55" spans="1:25" s="57" customFormat="1" ht="131.25">
      <c r="A55" s="45"/>
      <c r="B55" s="46"/>
      <c r="C55" s="46"/>
      <c r="D55" s="47"/>
      <c r="E55" s="46"/>
      <c r="F55" s="46"/>
      <c r="G55" s="58"/>
      <c r="H55" s="59"/>
      <c r="I55" s="60"/>
      <c r="J55" s="79">
        <v>240</v>
      </c>
      <c r="K55" s="79"/>
      <c r="L55" s="80"/>
      <c r="M55" s="49" t="s">
        <v>9</v>
      </c>
      <c r="N55" s="50" t="s">
        <v>302</v>
      </c>
      <c r="O55" s="51">
        <v>502</v>
      </c>
      <c r="P55" s="52">
        <v>1</v>
      </c>
      <c r="Q55" s="52">
        <v>13</v>
      </c>
      <c r="R55" s="52" t="s">
        <v>14</v>
      </c>
      <c r="S55" s="53" t="s">
        <v>39</v>
      </c>
      <c r="T55" s="52" t="s">
        <v>2</v>
      </c>
      <c r="U55" s="54" t="s">
        <v>1</v>
      </c>
      <c r="V55" s="55" t="s">
        <v>9</v>
      </c>
      <c r="W55" s="56">
        <f>W56</f>
        <v>34502239.709999993</v>
      </c>
      <c r="X55" s="56">
        <f>X56</f>
        <v>34502239.709999993</v>
      </c>
      <c r="Y55" s="63">
        <f t="shared" si="0"/>
        <v>100</v>
      </c>
    </row>
    <row r="56" spans="1:25" s="57" customFormat="1" ht="131.25">
      <c r="A56" s="45"/>
      <c r="B56" s="46"/>
      <c r="C56" s="46"/>
      <c r="D56" s="47"/>
      <c r="E56" s="46"/>
      <c r="F56" s="46"/>
      <c r="G56" s="48"/>
      <c r="H56" s="73" t="s">
        <v>244</v>
      </c>
      <c r="I56" s="73"/>
      <c r="J56" s="73"/>
      <c r="K56" s="73"/>
      <c r="L56" s="74"/>
      <c r="M56" s="49" t="s">
        <v>9</v>
      </c>
      <c r="N56" s="50" t="s">
        <v>47</v>
      </c>
      <c r="O56" s="51">
        <v>502</v>
      </c>
      <c r="P56" s="52">
        <v>1</v>
      </c>
      <c r="Q56" s="52">
        <v>13</v>
      </c>
      <c r="R56" s="52" t="s">
        <v>14</v>
      </c>
      <c r="S56" s="53" t="s">
        <v>43</v>
      </c>
      <c r="T56" s="52" t="s">
        <v>2</v>
      </c>
      <c r="U56" s="54" t="s">
        <v>1</v>
      </c>
      <c r="V56" s="55" t="s">
        <v>9</v>
      </c>
      <c r="W56" s="56">
        <f>W57+W87</f>
        <v>34502239.709999993</v>
      </c>
      <c r="X56" s="56">
        <f>X57+X87</f>
        <v>34502239.709999993</v>
      </c>
      <c r="Y56" s="63">
        <f t="shared" ref="Y56:Y113" si="2">X56/W56*100</f>
        <v>100</v>
      </c>
    </row>
    <row r="57" spans="1:25" s="57" customFormat="1" ht="112.5">
      <c r="A57" s="45"/>
      <c r="B57" s="46"/>
      <c r="C57" s="46"/>
      <c r="D57" s="47"/>
      <c r="E57" s="46"/>
      <c r="F57" s="46"/>
      <c r="G57" s="58"/>
      <c r="H57" s="61"/>
      <c r="I57" s="79">
        <v>100</v>
      </c>
      <c r="J57" s="79"/>
      <c r="K57" s="79"/>
      <c r="L57" s="80"/>
      <c r="M57" s="49" t="s">
        <v>9</v>
      </c>
      <c r="N57" s="50" t="s">
        <v>321</v>
      </c>
      <c r="O57" s="51">
        <v>502</v>
      </c>
      <c r="P57" s="52">
        <v>1</v>
      </c>
      <c r="Q57" s="52">
        <v>13</v>
      </c>
      <c r="R57" s="52" t="s">
        <v>14</v>
      </c>
      <c r="S57" s="53" t="s">
        <v>43</v>
      </c>
      <c r="T57" s="52" t="s">
        <v>7</v>
      </c>
      <c r="U57" s="54" t="s">
        <v>1</v>
      </c>
      <c r="V57" s="55" t="s">
        <v>9</v>
      </c>
      <c r="W57" s="56">
        <f>W58+W61+W68+W75+W78+W84</f>
        <v>32757589.709999997</v>
      </c>
      <c r="X57" s="56">
        <f>X58+X61+X68+X75+X78+X84</f>
        <v>32757589.709999997</v>
      </c>
      <c r="Y57" s="63">
        <f t="shared" si="2"/>
        <v>100</v>
      </c>
    </row>
    <row r="58" spans="1:25" ht="56.25">
      <c r="A58" s="4"/>
      <c r="B58" s="6"/>
      <c r="C58" s="6"/>
      <c r="D58" s="11"/>
      <c r="E58" s="6"/>
      <c r="F58" s="6"/>
      <c r="G58" s="10"/>
      <c r="H58" s="9"/>
      <c r="I58" s="8"/>
      <c r="J58" s="70">
        <v>110</v>
      </c>
      <c r="K58" s="70"/>
      <c r="L58" s="75"/>
      <c r="M58" s="25" t="s">
        <v>9</v>
      </c>
      <c r="N58" s="26" t="s">
        <v>246</v>
      </c>
      <c r="O58" s="27">
        <v>502</v>
      </c>
      <c r="P58" s="28">
        <v>1</v>
      </c>
      <c r="Q58" s="28">
        <v>13</v>
      </c>
      <c r="R58" s="28" t="s">
        <v>14</v>
      </c>
      <c r="S58" s="29" t="s">
        <v>43</v>
      </c>
      <c r="T58" s="28" t="s">
        <v>7</v>
      </c>
      <c r="U58" s="30" t="s">
        <v>245</v>
      </c>
      <c r="V58" s="31" t="s">
        <v>9</v>
      </c>
      <c r="W58" s="32">
        <v>322000</v>
      </c>
      <c r="X58" s="32">
        <v>322000</v>
      </c>
      <c r="Y58" s="62">
        <f t="shared" si="2"/>
        <v>100</v>
      </c>
    </row>
    <row r="59" spans="1:25" ht="56.25">
      <c r="A59" s="4"/>
      <c r="B59" s="6"/>
      <c r="C59" s="6"/>
      <c r="D59" s="11"/>
      <c r="E59" s="6"/>
      <c r="F59" s="6"/>
      <c r="G59" s="10"/>
      <c r="H59" s="12"/>
      <c r="I59" s="70">
        <v>200</v>
      </c>
      <c r="J59" s="70"/>
      <c r="K59" s="70"/>
      <c r="L59" s="75"/>
      <c r="M59" s="25" t="s">
        <v>9</v>
      </c>
      <c r="N59" s="26" t="s">
        <v>299</v>
      </c>
      <c r="O59" s="27">
        <v>502</v>
      </c>
      <c r="P59" s="28">
        <v>1</v>
      </c>
      <c r="Q59" s="28">
        <v>13</v>
      </c>
      <c r="R59" s="28" t="s">
        <v>14</v>
      </c>
      <c r="S59" s="29" t="s">
        <v>43</v>
      </c>
      <c r="T59" s="28" t="s">
        <v>7</v>
      </c>
      <c r="U59" s="30" t="s">
        <v>245</v>
      </c>
      <c r="V59" s="31">
        <v>200</v>
      </c>
      <c r="W59" s="32">
        <v>322000</v>
      </c>
      <c r="X59" s="32">
        <v>322000</v>
      </c>
      <c r="Y59" s="62">
        <f t="shared" si="2"/>
        <v>100</v>
      </c>
    </row>
    <row r="60" spans="1:25" ht="56.25">
      <c r="A60" s="4"/>
      <c r="B60" s="6"/>
      <c r="C60" s="6"/>
      <c r="D60" s="11"/>
      <c r="E60" s="6"/>
      <c r="F60" s="6"/>
      <c r="G60" s="10"/>
      <c r="H60" s="9"/>
      <c r="I60" s="8"/>
      <c r="J60" s="70">
        <v>240</v>
      </c>
      <c r="K60" s="70"/>
      <c r="L60" s="75"/>
      <c r="M60" s="25" t="s">
        <v>9</v>
      </c>
      <c r="N60" s="26" t="s">
        <v>8</v>
      </c>
      <c r="O60" s="27">
        <v>502</v>
      </c>
      <c r="P60" s="28">
        <v>1</v>
      </c>
      <c r="Q60" s="28">
        <v>13</v>
      </c>
      <c r="R60" s="28" t="s">
        <v>14</v>
      </c>
      <c r="S60" s="29" t="s">
        <v>43</v>
      </c>
      <c r="T60" s="28" t="s">
        <v>7</v>
      </c>
      <c r="U60" s="30" t="s">
        <v>245</v>
      </c>
      <c r="V60" s="31" t="s">
        <v>3</v>
      </c>
      <c r="W60" s="32">
        <v>322000</v>
      </c>
      <c r="X60" s="32">
        <v>322000</v>
      </c>
      <c r="Y60" s="62">
        <f t="shared" si="2"/>
        <v>100</v>
      </c>
    </row>
    <row r="61" spans="1:25" ht="37.5">
      <c r="A61" s="4"/>
      <c r="B61" s="6"/>
      <c r="C61" s="6"/>
      <c r="D61" s="11"/>
      <c r="E61" s="6"/>
      <c r="F61" s="6"/>
      <c r="G61" s="10"/>
      <c r="H61" s="12"/>
      <c r="I61" s="70">
        <v>800</v>
      </c>
      <c r="J61" s="70"/>
      <c r="K61" s="70"/>
      <c r="L61" s="75"/>
      <c r="M61" s="25" t="s">
        <v>9</v>
      </c>
      <c r="N61" s="26" t="s">
        <v>243</v>
      </c>
      <c r="O61" s="27">
        <v>502</v>
      </c>
      <c r="P61" s="28">
        <v>1</v>
      </c>
      <c r="Q61" s="28">
        <v>13</v>
      </c>
      <c r="R61" s="28" t="s">
        <v>14</v>
      </c>
      <c r="S61" s="29" t="s">
        <v>43</v>
      </c>
      <c r="T61" s="28" t="s">
        <v>7</v>
      </c>
      <c r="U61" s="30" t="s">
        <v>242</v>
      </c>
      <c r="V61" s="31" t="s">
        <v>9</v>
      </c>
      <c r="W61" s="32">
        <f>W62+W64+W66</f>
        <v>23363942.619999997</v>
      </c>
      <c r="X61" s="32">
        <f>X62+X64+X66</f>
        <v>23363942.619999997</v>
      </c>
      <c r="Y61" s="62">
        <f t="shared" si="2"/>
        <v>100</v>
      </c>
    </row>
    <row r="62" spans="1:25" ht="131.25">
      <c r="A62" s="4"/>
      <c r="B62" s="6"/>
      <c r="C62" s="6"/>
      <c r="D62" s="11"/>
      <c r="E62" s="6"/>
      <c r="F62" s="6"/>
      <c r="G62" s="10"/>
      <c r="H62" s="9"/>
      <c r="I62" s="8"/>
      <c r="J62" s="70">
        <v>850</v>
      </c>
      <c r="K62" s="70"/>
      <c r="L62" s="75"/>
      <c r="M62" s="25" t="s">
        <v>9</v>
      </c>
      <c r="N62" s="26" t="s">
        <v>27</v>
      </c>
      <c r="O62" s="27">
        <v>502</v>
      </c>
      <c r="P62" s="28">
        <v>1</v>
      </c>
      <c r="Q62" s="28">
        <v>13</v>
      </c>
      <c r="R62" s="28" t="s">
        <v>14</v>
      </c>
      <c r="S62" s="29" t="s">
        <v>43</v>
      </c>
      <c r="T62" s="28" t="s">
        <v>7</v>
      </c>
      <c r="U62" s="30" t="s">
        <v>242</v>
      </c>
      <c r="V62" s="31">
        <v>100</v>
      </c>
      <c r="W62" s="32">
        <v>16882849.989999998</v>
      </c>
      <c r="X62" s="32">
        <v>16882849.989999998</v>
      </c>
      <c r="Y62" s="62">
        <f t="shared" si="2"/>
        <v>100</v>
      </c>
    </row>
    <row r="63" spans="1:25" ht="37.5">
      <c r="A63" s="4"/>
      <c r="B63" s="6"/>
      <c r="C63" s="6"/>
      <c r="D63" s="11"/>
      <c r="E63" s="6"/>
      <c r="F63" s="6"/>
      <c r="G63" s="7"/>
      <c r="H63" s="71" t="s">
        <v>241</v>
      </c>
      <c r="I63" s="71"/>
      <c r="J63" s="71"/>
      <c r="K63" s="71"/>
      <c r="L63" s="72"/>
      <c r="M63" s="25" t="s">
        <v>9</v>
      </c>
      <c r="N63" s="26" t="s">
        <v>35</v>
      </c>
      <c r="O63" s="27">
        <v>502</v>
      </c>
      <c r="P63" s="28">
        <v>1</v>
      </c>
      <c r="Q63" s="28">
        <v>13</v>
      </c>
      <c r="R63" s="28" t="s">
        <v>14</v>
      </c>
      <c r="S63" s="29" t="s">
        <v>43</v>
      </c>
      <c r="T63" s="28" t="s">
        <v>7</v>
      </c>
      <c r="U63" s="30" t="s">
        <v>242</v>
      </c>
      <c r="V63" s="31" t="s">
        <v>34</v>
      </c>
      <c r="W63" s="32">
        <v>16882849.989999998</v>
      </c>
      <c r="X63" s="32">
        <v>16882849.989999998</v>
      </c>
      <c r="Y63" s="62">
        <f t="shared" si="2"/>
        <v>100</v>
      </c>
    </row>
    <row r="64" spans="1:25" ht="56.25">
      <c r="A64" s="4"/>
      <c r="B64" s="6"/>
      <c r="C64" s="6"/>
      <c r="D64" s="11"/>
      <c r="E64" s="6"/>
      <c r="F64" s="6"/>
      <c r="G64" s="10"/>
      <c r="H64" s="12"/>
      <c r="I64" s="70">
        <v>200</v>
      </c>
      <c r="J64" s="70"/>
      <c r="K64" s="70"/>
      <c r="L64" s="75"/>
      <c r="M64" s="25" t="s">
        <v>9</v>
      </c>
      <c r="N64" s="26" t="s">
        <v>299</v>
      </c>
      <c r="O64" s="27">
        <v>502</v>
      </c>
      <c r="P64" s="28">
        <v>1</v>
      </c>
      <c r="Q64" s="28">
        <v>13</v>
      </c>
      <c r="R64" s="28" t="s">
        <v>14</v>
      </c>
      <c r="S64" s="29" t="s">
        <v>43</v>
      </c>
      <c r="T64" s="28" t="s">
        <v>7</v>
      </c>
      <c r="U64" s="30" t="s">
        <v>242</v>
      </c>
      <c r="V64" s="31">
        <v>200</v>
      </c>
      <c r="W64" s="32">
        <v>6463035.6299999999</v>
      </c>
      <c r="X64" s="32">
        <v>6463035.6299999999</v>
      </c>
      <c r="Y64" s="62">
        <f t="shared" si="2"/>
        <v>100</v>
      </c>
    </row>
    <row r="65" spans="1:25" ht="56.25">
      <c r="A65" s="4"/>
      <c r="B65" s="6"/>
      <c r="C65" s="6"/>
      <c r="D65" s="11"/>
      <c r="E65" s="6"/>
      <c r="F65" s="6"/>
      <c r="G65" s="10"/>
      <c r="H65" s="9"/>
      <c r="I65" s="8"/>
      <c r="J65" s="70">
        <v>240</v>
      </c>
      <c r="K65" s="70"/>
      <c r="L65" s="75"/>
      <c r="M65" s="25" t="s">
        <v>9</v>
      </c>
      <c r="N65" s="26" t="s">
        <v>8</v>
      </c>
      <c r="O65" s="27">
        <v>502</v>
      </c>
      <c r="P65" s="28">
        <v>1</v>
      </c>
      <c r="Q65" s="28">
        <v>13</v>
      </c>
      <c r="R65" s="28" t="s">
        <v>14</v>
      </c>
      <c r="S65" s="29" t="s">
        <v>43</v>
      </c>
      <c r="T65" s="28" t="s">
        <v>7</v>
      </c>
      <c r="U65" s="30" t="s">
        <v>242</v>
      </c>
      <c r="V65" s="31" t="s">
        <v>3</v>
      </c>
      <c r="W65" s="32">
        <v>6463035.6299999999</v>
      </c>
      <c r="X65" s="32">
        <v>6463035.6299999999</v>
      </c>
      <c r="Y65" s="62">
        <f t="shared" si="2"/>
        <v>100</v>
      </c>
    </row>
    <row r="66" spans="1:25" ht="18.75">
      <c r="A66" s="4"/>
      <c r="B66" s="6"/>
      <c r="C66" s="6"/>
      <c r="D66" s="11"/>
      <c r="E66" s="6"/>
      <c r="F66" s="6"/>
      <c r="G66" s="10"/>
      <c r="H66" s="12"/>
      <c r="I66" s="70">
        <v>800</v>
      </c>
      <c r="J66" s="70"/>
      <c r="K66" s="70"/>
      <c r="L66" s="75"/>
      <c r="M66" s="25" t="s">
        <v>9</v>
      </c>
      <c r="N66" s="26" t="s">
        <v>33</v>
      </c>
      <c r="O66" s="27">
        <v>502</v>
      </c>
      <c r="P66" s="28">
        <v>1</v>
      </c>
      <c r="Q66" s="28">
        <v>13</v>
      </c>
      <c r="R66" s="28" t="s">
        <v>14</v>
      </c>
      <c r="S66" s="29" t="s">
        <v>43</v>
      </c>
      <c r="T66" s="28" t="s">
        <v>7</v>
      </c>
      <c r="U66" s="30" t="s">
        <v>242</v>
      </c>
      <c r="V66" s="31">
        <v>800</v>
      </c>
      <c r="W66" s="32">
        <v>18057</v>
      </c>
      <c r="X66" s="32">
        <v>18057</v>
      </c>
      <c r="Y66" s="62">
        <f t="shared" si="2"/>
        <v>100</v>
      </c>
    </row>
    <row r="67" spans="1:25" ht="37.5">
      <c r="A67" s="4"/>
      <c r="B67" s="6"/>
      <c r="C67" s="6"/>
      <c r="D67" s="11"/>
      <c r="E67" s="6"/>
      <c r="F67" s="6"/>
      <c r="G67" s="10"/>
      <c r="H67" s="9"/>
      <c r="I67" s="8"/>
      <c r="J67" s="70">
        <v>830</v>
      </c>
      <c r="K67" s="70"/>
      <c r="L67" s="75"/>
      <c r="M67" s="25" t="s">
        <v>9</v>
      </c>
      <c r="N67" s="26" t="s">
        <v>32</v>
      </c>
      <c r="O67" s="27">
        <v>502</v>
      </c>
      <c r="P67" s="28">
        <v>1</v>
      </c>
      <c r="Q67" s="28">
        <v>13</v>
      </c>
      <c r="R67" s="28" t="s">
        <v>14</v>
      </c>
      <c r="S67" s="29" t="s">
        <v>43</v>
      </c>
      <c r="T67" s="28" t="s">
        <v>7</v>
      </c>
      <c r="U67" s="30" t="s">
        <v>242</v>
      </c>
      <c r="V67" s="31" t="s">
        <v>30</v>
      </c>
      <c r="W67" s="32">
        <v>18057</v>
      </c>
      <c r="X67" s="32">
        <v>18057</v>
      </c>
      <c r="Y67" s="62">
        <f t="shared" si="2"/>
        <v>100</v>
      </c>
    </row>
    <row r="68" spans="1:25" ht="37.5">
      <c r="A68" s="4"/>
      <c r="B68" s="6"/>
      <c r="C68" s="6"/>
      <c r="D68" s="11"/>
      <c r="E68" s="6"/>
      <c r="F68" s="6"/>
      <c r="G68" s="10"/>
      <c r="H68" s="9"/>
      <c r="I68" s="8"/>
      <c r="J68" s="70">
        <v>850</v>
      </c>
      <c r="K68" s="70"/>
      <c r="L68" s="75"/>
      <c r="M68" s="25" t="s">
        <v>9</v>
      </c>
      <c r="N68" s="26" t="s">
        <v>240</v>
      </c>
      <c r="O68" s="27">
        <v>502</v>
      </c>
      <c r="P68" s="28">
        <v>1</v>
      </c>
      <c r="Q68" s="28">
        <v>13</v>
      </c>
      <c r="R68" s="28" t="s">
        <v>14</v>
      </c>
      <c r="S68" s="29" t="s">
        <v>43</v>
      </c>
      <c r="T68" s="28" t="s">
        <v>7</v>
      </c>
      <c r="U68" s="30" t="s">
        <v>237</v>
      </c>
      <c r="V68" s="31" t="s">
        <v>9</v>
      </c>
      <c r="W68" s="32">
        <f>W69+W71+W73</f>
        <v>506743</v>
      </c>
      <c r="X68" s="32">
        <f>X69+X71+X73</f>
        <v>506743</v>
      </c>
      <c r="Y68" s="62">
        <f t="shared" si="2"/>
        <v>100</v>
      </c>
    </row>
    <row r="69" spans="1:25" ht="56.25">
      <c r="A69" s="4"/>
      <c r="B69" s="6"/>
      <c r="C69" s="6"/>
      <c r="D69" s="11"/>
      <c r="E69" s="6"/>
      <c r="F69" s="6"/>
      <c r="G69" s="7"/>
      <c r="H69" s="71" t="s">
        <v>236</v>
      </c>
      <c r="I69" s="71"/>
      <c r="J69" s="71"/>
      <c r="K69" s="71"/>
      <c r="L69" s="72"/>
      <c r="M69" s="25" t="s">
        <v>9</v>
      </c>
      <c r="N69" s="26" t="s">
        <v>299</v>
      </c>
      <c r="O69" s="27">
        <v>502</v>
      </c>
      <c r="P69" s="28">
        <v>1</v>
      </c>
      <c r="Q69" s="28">
        <v>13</v>
      </c>
      <c r="R69" s="28" t="s">
        <v>14</v>
      </c>
      <c r="S69" s="29" t="s">
        <v>43</v>
      </c>
      <c r="T69" s="28" t="s">
        <v>7</v>
      </c>
      <c r="U69" s="30" t="s">
        <v>237</v>
      </c>
      <c r="V69" s="31">
        <v>200</v>
      </c>
      <c r="W69" s="32">
        <v>441743</v>
      </c>
      <c r="X69" s="32">
        <v>441743</v>
      </c>
      <c r="Y69" s="62">
        <f t="shared" si="2"/>
        <v>100</v>
      </c>
    </row>
    <row r="70" spans="1:25" ht="56.25">
      <c r="A70" s="4"/>
      <c r="B70" s="6"/>
      <c r="C70" s="6"/>
      <c r="D70" s="11"/>
      <c r="E70" s="6"/>
      <c r="F70" s="6"/>
      <c r="G70" s="10"/>
      <c r="H70" s="12"/>
      <c r="I70" s="70">
        <v>200</v>
      </c>
      <c r="J70" s="70"/>
      <c r="K70" s="70"/>
      <c r="L70" s="75"/>
      <c r="M70" s="25" t="s">
        <v>9</v>
      </c>
      <c r="N70" s="26" t="s">
        <v>8</v>
      </c>
      <c r="O70" s="27">
        <v>502</v>
      </c>
      <c r="P70" s="28">
        <v>1</v>
      </c>
      <c r="Q70" s="28">
        <v>13</v>
      </c>
      <c r="R70" s="28" t="s">
        <v>14</v>
      </c>
      <c r="S70" s="29" t="s">
        <v>43</v>
      </c>
      <c r="T70" s="28" t="s">
        <v>7</v>
      </c>
      <c r="U70" s="30" t="s">
        <v>237</v>
      </c>
      <c r="V70" s="31" t="s">
        <v>3</v>
      </c>
      <c r="W70" s="32">
        <v>441743</v>
      </c>
      <c r="X70" s="32">
        <v>441743</v>
      </c>
      <c r="Y70" s="62">
        <f t="shared" si="2"/>
        <v>100</v>
      </c>
    </row>
    <row r="71" spans="1:25" ht="37.5">
      <c r="A71" s="4"/>
      <c r="B71" s="6"/>
      <c r="C71" s="6"/>
      <c r="D71" s="11"/>
      <c r="E71" s="6"/>
      <c r="F71" s="6"/>
      <c r="G71" s="10"/>
      <c r="H71" s="9"/>
      <c r="I71" s="8"/>
      <c r="J71" s="70">
        <v>240</v>
      </c>
      <c r="K71" s="70"/>
      <c r="L71" s="75"/>
      <c r="M71" s="25" t="s">
        <v>9</v>
      </c>
      <c r="N71" s="26" t="s">
        <v>88</v>
      </c>
      <c r="O71" s="27">
        <v>502</v>
      </c>
      <c r="P71" s="28">
        <v>1</v>
      </c>
      <c r="Q71" s="28">
        <v>13</v>
      </c>
      <c r="R71" s="28" t="s">
        <v>14</v>
      </c>
      <c r="S71" s="29" t="s">
        <v>43</v>
      </c>
      <c r="T71" s="28" t="s">
        <v>7</v>
      </c>
      <c r="U71" s="30" t="s">
        <v>237</v>
      </c>
      <c r="V71" s="31">
        <v>300</v>
      </c>
      <c r="W71" s="32">
        <v>30000</v>
      </c>
      <c r="X71" s="32">
        <v>30000</v>
      </c>
      <c r="Y71" s="62">
        <f t="shared" si="2"/>
        <v>100</v>
      </c>
    </row>
    <row r="72" spans="1:25" ht="18.75">
      <c r="A72" s="4"/>
      <c r="B72" s="6"/>
      <c r="C72" s="6"/>
      <c r="D72" s="11"/>
      <c r="E72" s="6"/>
      <c r="F72" s="6"/>
      <c r="G72" s="7"/>
      <c r="H72" s="71" t="s">
        <v>203</v>
      </c>
      <c r="I72" s="71"/>
      <c r="J72" s="71"/>
      <c r="K72" s="71"/>
      <c r="L72" s="72"/>
      <c r="M72" s="25" t="s">
        <v>9</v>
      </c>
      <c r="N72" s="26" t="s">
        <v>276</v>
      </c>
      <c r="O72" s="27">
        <v>502</v>
      </c>
      <c r="P72" s="28">
        <v>1</v>
      </c>
      <c r="Q72" s="28">
        <v>13</v>
      </c>
      <c r="R72" s="28" t="s">
        <v>14</v>
      </c>
      <c r="S72" s="29" t="s">
        <v>43</v>
      </c>
      <c r="T72" s="28" t="s">
        <v>7</v>
      </c>
      <c r="U72" s="30" t="s">
        <v>237</v>
      </c>
      <c r="V72" s="31" t="s">
        <v>277</v>
      </c>
      <c r="W72" s="32">
        <v>30000</v>
      </c>
      <c r="X72" s="32">
        <v>30000</v>
      </c>
      <c r="Y72" s="62">
        <f t="shared" si="2"/>
        <v>100</v>
      </c>
    </row>
    <row r="73" spans="1:25" ht="18.75">
      <c r="A73" s="4"/>
      <c r="B73" s="6"/>
      <c r="C73" s="6"/>
      <c r="D73" s="11"/>
      <c r="E73" s="6"/>
      <c r="F73" s="6"/>
      <c r="G73" s="10"/>
      <c r="H73" s="12"/>
      <c r="I73" s="70">
        <v>200</v>
      </c>
      <c r="J73" s="70"/>
      <c r="K73" s="70"/>
      <c r="L73" s="75"/>
      <c r="M73" s="25" t="s">
        <v>9</v>
      </c>
      <c r="N73" s="26" t="s">
        <v>33</v>
      </c>
      <c r="O73" s="27">
        <v>502</v>
      </c>
      <c r="P73" s="28">
        <v>1</v>
      </c>
      <c r="Q73" s="28">
        <v>13</v>
      </c>
      <c r="R73" s="28" t="s">
        <v>14</v>
      </c>
      <c r="S73" s="29" t="s">
        <v>43</v>
      </c>
      <c r="T73" s="28" t="s">
        <v>7</v>
      </c>
      <c r="U73" s="30" t="s">
        <v>237</v>
      </c>
      <c r="V73" s="31">
        <v>800</v>
      </c>
      <c r="W73" s="32">
        <v>35000</v>
      </c>
      <c r="X73" s="32">
        <v>35000</v>
      </c>
      <c r="Y73" s="62">
        <f t="shared" si="2"/>
        <v>100</v>
      </c>
    </row>
    <row r="74" spans="1:25" ht="37.5">
      <c r="A74" s="4"/>
      <c r="B74" s="6"/>
      <c r="C74" s="6"/>
      <c r="D74" s="11"/>
      <c r="E74" s="6"/>
      <c r="F74" s="6"/>
      <c r="G74" s="10"/>
      <c r="H74" s="9"/>
      <c r="I74" s="8"/>
      <c r="J74" s="70">
        <v>240</v>
      </c>
      <c r="K74" s="70"/>
      <c r="L74" s="75"/>
      <c r="M74" s="25" t="s">
        <v>9</v>
      </c>
      <c r="N74" s="26" t="s">
        <v>32</v>
      </c>
      <c r="O74" s="27">
        <v>502</v>
      </c>
      <c r="P74" s="28">
        <v>1</v>
      </c>
      <c r="Q74" s="28">
        <v>13</v>
      </c>
      <c r="R74" s="28" t="s">
        <v>14</v>
      </c>
      <c r="S74" s="29" t="s">
        <v>43</v>
      </c>
      <c r="T74" s="28" t="s">
        <v>7</v>
      </c>
      <c r="U74" s="30" t="s">
        <v>237</v>
      </c>
      <c r="V74" s="31" t="s">
        <v>30</v>
      </c>
      <c r="W74" s="32">
        <v>35000</v>
      </c>
      <c r="X74" s="32">
        <v>35000</v>
      </c>
      <c r="Y74" s="62">
        <f t="shared" si="2"/>
        <v>100</v>
      </c>
    </row>
    <row r="75" spans="1:25" ht="56.25">
      <c r="A75" s="4"/>
      <c r="B75" s="6"/>
      <c r="C75" s="6"/>
      <c r="D75" s="11"/>
      <c r="E75" s="6"/>
      <c r="F75" s="6"/>
      <c r="G75" s="10"/>
      <c r="H75" s="12"/>
      <c r="I75" s="70">
        <v>800</v>
      </c>
      <c r="J75" s="70"/>
      <c r="K75" s="70"/>
      <c r="L75" s="75"/>
      <c r="M75" s="25" t="s">
        <v>9</v>
      </c>
      <c r="N75" s="26" t="s">
        <v>322</v>
      </c>
      <c r="O75" s="27">
        <v>502</v>
      </c>
      <c r="P75" s="28">
        <v>1</v>
      </c>
      <c r="Q75" s="28">
        <v>13</v>
      </c>
      <c r="R75" s="28" t="s">
        <v>14</v>
      </c>
      <c r="S75" s="29" t="s">
        <v>43</v>
      </c>
      <c r="T75" s="28" t="s">
        <v>7</v>
      </c>
      <c r="U75" s="30" t="s">
        <v>235</v>
      </c>
      <c r="V75" s="31" t="s">
        <v>9</v>
      </c>
      <c r="W75" s="32">
        <v>40500</v>
      </c>
      <c r="X75" s="32">
        <v>40500</v>
      </c>
      <c r="Y75" s="62">
        <f t="shared" si="2"/>
        <v>100</v>
      </c>
    </row>
    <row r="76" spans="1:25" ht="56.25">
      <c r="A76" s="4"/>
      <c r="B76" s="6"/>
      <c r="C76" s="6"/>
      <c r="D76" s="11"/>
      <c r="E76" s="6"/>
      <c r="F76" s="6"/>
      <c r="G76" s="10"/>
      <c r="H76" s="9"/>
      <c r="I76" s="8"/>
      <c r="J76" s="70">
        <v>850</v>
      </c>
      <c r="K76" s="70"/>
      <c r="L76" s="75"/>
      <c r="M76" s="25" t="s">
        <v>9</v>
      </c>
      <c r="N76" s="26" t="s">
        <v>299</v>
      </c>
      <c r="O76" s="27">
        <v>502</v>
      </c>
      <c r="P76" s="28">
        <v>1</v>
      </c>
      <c r="Q76" s="28">
        <v>13</v>
      </c>
      <c r="R76" s="28" t="s">
        <v>14</v>
      </c>
      <c r="S76" s="29" t="s">
        <v>43</v>
      </c>
      <c r="T76" s="28" t="s">
        <v>7</v>
      </c>
      <c r="U76" s="30" t="s">
        <v>235</v>
      </c>
      <c r="V76" s="31">
        <v>200</v>
      </c>
      <c r="W76" s="32">
        <v>40500</v>
      </c>
      <c r="X76" s="32">
        <v>40500</v>
      </c>
      <c r="Y76" s="62">
        <f t="shared" si="2"/>
        <v>100</v>
      </c>
    </row>
    <row r="77" spans="1:25" ht="56.25">
      <c r="A77" s="4"/>
      <c r="B77" s="6"/>
      <c r="C77" s="6"/>
      <c r="D77" s="11"/>
      <c r="E77" s="6"/>
      <c r="F77" s="6"/>
      <c r="G77" s="7"/>
      <c r="H77" s="71" t="s">
        <v>234</v>
      </c>
      <c r="I77" s="71"/>
      <c r="J77" s="71"/>
      <c r="K77" s="71"/>
      <c r="L77" s="72"/>
      <c r="M77" s="25" t="s">
        <v>9</v>
      </c>
      <c r="N77" s="26" t="s">
        <v>8</v>
      </c>
      <c r="O77" s="27">
        <v>502</v>
      </c>
      <c r="P77" s="28">
        <v>1</v>
      </c>
      <c r="Q77" s="28">
        <v>13</v>
      </c>
      <c r="R77" s="28" t="s">
        <v>14</v>
      </c>
      <c r="S77" s="29" t="s">
        <v>43</v>
      </c>
      <c r="T77" s="28" t="s">
        <v>7</v>
      </c>
      <c r="U77" s="30" t="s">
        <v>235</v>
      </c>
      <c r="V77" s="31" t="s">
        <v>3</v>
      </c>
      <c r="W77" s="32">
        <v>40500</v>
      </c>
      <c r="X77" s="32">
        <v>40500</v>
      </c>
      <c r="Y77" s="62">
        <f t="shared" si="2"/>
        <v>100</v>
      </c>
    </row>
    <row r="78" spans="1:25" ht="150">
      <c r="A78" s="4"/>
      <c r="B78" s="6"/>
      <c r="C78" s="6"/>
      <c r="D78" s="11"/>
      <c r="E78" s="6"/>
      <c r="F78" s="6"/>
      <c r="G78" s="10"/>
      <c r="H78" s="12"/>
      <c r="I78" s="70">
        <v>100</v>
      </c>
      <c r="J78" s="70"/>
      <c r="K78" s="70"/>
      <c r="L78" s="75"/>
      <c r="M78" s="25" t="s">
        <v>9</v>
      </c>
      <c r="N78" s="26" t="s">
        <v>202</v>
      </c>
      <c r="O78" s="27">
        <v>502</v>
      </c>
      <c r="P78" s="28">
        <v>1</v>
      </c>
      <c r="Q78" s="28">
        <v>13</v>
      </c>
      <c r="R78" s="28" t="s">
        <v>14</v>
      </c>
      <c r="S78" s="29" t="s">
        <v>43</v>
      </c>
      <c r="T78" s="28" t="s">
        <v>7</v>
      </c>
      <c r="U78" s="30" t="s">
        <v>201</v>
      </c>
      <c r="V78" s="31" t="s">
        <v>9</v>
      </c>
      <c r="W78" s="32">
        <f>W79+W81</f>
        <v>8239881.0899999999</v>
      </c>
      <c r="X78" s="32">
        <f>X79+X81</f>
        <v>8239881.0899999999</v>
      </c>
      <c r="Y78" s="62">
        <f t="shared" si="2"/>
        <v>100</v>
      </c>
    </row>
    <row r="79" spans="1:25" ht="56.25">
      <c r="A79" s="4"/>
      <c r="B79" s="6"/>
      <c r="C79" s="6"/>
      <c r="D79" s="11"/>
      <c r="E79" s="6"/>
      <c r="F79" s="6"/>
      <c r="G79" s="10"/>
      <c r="H79" s="9"/>
      <c r="I79" s="8"/>
      <c r="J79" s="70">
        <v>120</v>
      </c>
      <c r="K79" s="70"/>
      <c r="L79" s="75"/>
      <c r="M79" s="25" t="s">
        <v>9</v>
      </c>
      <c r="N79" s="26" t="s">
        <v>299</v>
      </c>
      <c r="O79" s="27">
        <v>502</v>
      </c>
      <c r="P79" s="28">
        <v>1</v>
      </c>
      <c r="Q79" s="28">
        <v>13</v>
      </c>
      <c r="R79" s="28" t="s">
        <v>14</v>
      </c>
      <c r="S79" s="29" t="s">
        <v>43</v>
      </c>
      <c r="T79" s="28" t="s">
        <v>7</v>
      </c>
      <c r="U79" s="30" t="s">
        <v>201</v>
      </c>
      <c r="V79" s="31">
        <v>200</v>
      </c>
      <c r="W79" s="32">
        <v>8122966.0899999999</v>
      </c>
      <c r="X79" s="32">
        <v>8122966.0899999999</v>
      </c>
      <c r="Y79" s="62">
        <f t="shared" si="2"/>
        <v>100</v>
      </c>
    </row>
    <row r="80" spans="1:25" ht="56.25">
      <c r="A80" s="4"/>
      <c r="B80" s="6"/>
      <c r="C80" s="6"/>
      <c r="D80" s="11"/>
      <c r="E80" s="6"/>
      <c r="F80" s="6"/>
      <c r="G80" s="10"/>
      <c r="H80" s="12"/>
      <c r="I80" s="70">
        <v>200</v>
      </c>
      <c r="J80" s="70"/>
      <c r="K80" s="70"/>
      <c r="L80" s="75"/>
      <c r="M80" s="25" t="s">
        <v>9</v>
      </c>
      <c r="N80" s="26" t="s">
        <v>8</v>
      </c>
      <c r="O80" s="27">
        <v>502</v>
      </c>
      <c r="P80" s="28">
        <v>1</v>
      </c>
      <c r="Q80" s="28">
        <v>13</v>
      </c>
      <c r="R80" s="28" t="s">
        <v>14</v>
      </c>
      <c r="S80" s="29" t="s">
        <v>43</v>
      </c>
      <c r="T80" s="28" t="s">
        <v>7</v>
      </c>
      <c r="U80" s="30" t="s">
        <v>201</v>
      </c>
      <c r="V80" s="31" t="s">
        <v>3</v>
      </c>
      <c r="W80" s="32">
        <v>8122966.0899999999</v>
      </c>
      <c r="X80" s="32">
        <v>8122966.0899999999</v>
      </c>
      <c r="Y80" s="62">
        <f t="shared" si="2"/>
        <v>100</v>
      </c>
    </row>
    <row r="81" spans="1:25" ht="18.75">
      <c r="A81" s="4"/>
      <c r="B81" s="6"/>
      <c r="C81" s="6"/>
      <c r="D81" s="11"/>
      <c r="E81" s="6"/>
      <c r="F81" s="6"/>
      <c r="G81" s="10"/>
      <c r="H81" s="9"/>
      <c r="I81" s="8"/>
      <c r="J81" s="70">
        <v>240</v>
      </c>
      <c r="K81" s="70"/>
      <c r="L81" s="75"/>
      <c r="M81" s="25" t="s">
        <v>9</v>
      </c>
      <c r="N81" s="26" t="s">
        <v>33</v>
      </c>
      <c r="O81" s="27">
        <v>502</v>
      </c>
      <c r="P81" s="28">
        <v>1</v>
      </c>
      <c r="Q81" s="28">
        <v>13</v>
      </c>
      <c r="R81" s="28" t="s">
        <v>14</v>
      </c>
      <c r="S81" s="29" t="s">
        <v>43</v>
      </c>
      <c r="T81" s="28" t="s">
        <v>7</v>
      </c>
      <c r="U81" s="30" t="s">
        <v>201</v>
      </c>
      <c r="V81" s="31">
        <v>800</v>
      </c>
      <c r="W81" s="32">
        <f>W82+W83</f>
        <v>116915</v>
      </c>
      <c r="X81" s="32">
        <f>X82+X83</f>
        <v>116915</v>
      </c>
      <c r="Y81" s="62">
        <f t="shared" si="2"/>
        <v>100</v>
      </c>
    </row>
    <row r="82" spans="1:25" ht="18.75">
      <c r="A82" s="4"/>
      <c r="B82" s="70">
        <v>300</v>
      </c>
      <c r="C82" s="70"/>
      <c r="D82" s="70"/>
      <c r="E82" s="70"/>
      <c r="F82" s="70"/>
      <c r="G82" s="70"/>
      <c r="H82" s="70"/>
      <c r="I82" s="70"/>
      <c r="J82" s="70"/>
      <c r="K82" s="70"/>
      <c r="L82" s="75"/>
      <c r="M82" s="25" t="s">
        <v>9</v>
      </c>
      <c r="N82" s="26" t="s">
        <v>239</v>
      </c>
      <c r="O82" s="27">
        <v>502</v>
      </c>
      <c r="P82" s="28">
        <v>1</v>
      </c>
      <c r="Q82" s="28">
        <v>13</v>
      </c>
      <c r="R82" s="28" t="s">
        <v>14</v>
      </c>
      <c r="S82" s="29" t="s">
        <v>43</v>
      </c>
      <c r="T82" s="28" t="s">
        <v>7</v>
      </c>
      <c r="U82" s="30" t="s">
        <v>201</v>
      </c>
      <c r="V82" s="31" t="s">
        <v>238</v>
      </c>
      <c r="W82" s="32">
        <v>60</v>
      </c>
      <c r="X82" s="32">
        <v>60</v>
      </c>
      <c r="Y82" s="62">
        <f t="shared" si="2"/>
        <v>100</v>
      </c>
    </row>
    <row r="83" spans="1:25" ht="37.5">
      <c r="A83" s="4"/>
      <c r="B83" s="6"/>
      <c r="C83" s="8"/>
      <c r="D83" s="81">
        <v>310</v>
      </c>
      <c r="E83" s="81"/>
      <c r="F83" s="81"/>
      <c r="G83" s="81"/>
      <c r="H83" s="81"/>
      <c r="I83" s="81"/>
      <c r="J83" s="81"/>
      <c r="K83" s="81"/>
      <c r="L83" s="82"/>
      <c r="M83" s="25" t="s">
        <v>9</v>
      </c>
      <c r="N83" s="26" t="s">
        <v>32</v>
      </c>
      <c r="O83" s="27">
        <v>502</v>
      </c>
      <c r="P83" s="28">
        <v>1</v>
      </c>
      <c r="Q83" s="28">
        <v>13</v>
      </c>
      <c r="R83" s="28" t="s">
        <v>14</v>
      </c>
      <c r="S83" s="29" t="s">
        <v>43</v>
      </c>
      <c r="T83" s="28" t="s">
        <v>7</v>
      </c>
      <c r="U83" s="30" t="s">
        <v>201</v>
      </c>
      <c r="V83" s="31" t="s">
        <v>30</v>
      </c>
      <c r="W83" s="32">
        <v>116855</v>
      </c>
      <c r="X83" s="32">
        <v>116855</v>
      </c>
      <c r="Y83" s="62">
        <f t="shared" si="2"/>
        <v>100</v>
      </c>
    </row>
    <row r="84" spans="1:25" ht="93.75">
      <c r="A84" s="4"/>
      <c r="B84" s="6"/>
      <c r="C84" s="6"/>
      <c r="D84" s="11"/>
      <c r="E84" s="6"/>
      <c r="F84" s="6"/>
      <c r="G84" s="7"/>
      <c r="H84" s="71" t="s">
        <v>231</v>
      </c>
      <c r="I84" s="71"/>
      <c r="J84" s="71"/>
      <c r="K84" s="71"/>
      <c r="L84" s="72"/>
      <c r="M84" s="25" t="s">
        <v>9</v>
      </c>
      <c r="N84" s="26" t="s">
        <v>287</v>
      </c>
      <c r="O84" s="27">
        <v>502</v>
      </c>
      <c r="P84" s="28">
        <v>1</v>
      </c>
      <c r="Q84" s="28">
        <v>13</v>
      </c>
      <c r="R84" s="28" t="s">
        <v>14</v>
      </c>
      <c r="S84" s="29" t="s">
        <v>43</v>
      </c>
      <c r="T84" s="28" t="s">
        <v>7</v>
      </c>
      <c r="U84" s="30" t="s">
        <v>233</v>
      </c>
      <c r="V84" s="31" t="s">
        <v>9</v>
      </c>
      <c r="W84" s="32">
        <v>284523</v>
      </c>
      <c r="X84" s="33">
        <v>284523</v>
      </c>
      <c r="Y84" s="62">
        <f t="shared" si="2"/>
        <v>100</v>
      </c>
    </row>
    <row r="85" spans="1:25" ht="131.25">
      <c r="A85" s="4"/>
      <c r="B85" s="6"/>
      <c r="C85" s="6"/>
      <c r="D85" s="11"/>
      <c r="E85" s="6"/>
      <c r="F85" s="6"/>
      <c r="G85" s="10"/>
      <c r="H85" s="12"/>
      <c r="I85" s="70">
        <v>600</v>
      </c>
      <c r="J85" s="70"/>
      <c r="K85" s="70"/>
      <c r="L85" s="75"/>
      <c r="M85" s="25" t="s">
        <v>9</v>
      </c>
      <c r="N85" s="26" t="s">
        <v>27</v>
      </c>
      <c r="O85" s="27">
        <v>502</v>
      </c>
      <c r="P85" s="28">
        <v>1</v>
      </c>
      <c r="Q85" s="28">
        <v>13</v>
      </c>
      <c r="R85" s="28" t="s">
        <v>14</v>
      </c>
      <c r="S85" s="29" t="s">
        <v>43</v>
      </c>
      <c r="T85" s="28" t="s">
        <v>7</v>
      </c>
      <c r="U85" s="30" t="s">
        <v>233</v>
      </c>
      <c r="V85" s="31">
        <v>100</v>
      </c>
      <c r="W85" s="32">
        <v>284523</v>
      </c>
      <c r="X85" s="33">
        <v>284523</v>
      </c>
      <c r="Y85" s="62">
        <f t="shared" si="2"/>
        <v>100</v>
      </c>
    </row>
    <row r="86" spans="1:25" ht="56.25">
      <c r="A86" s="4"/>
      <c r="B86" s="6"/>
      <c r="C86" s="6"/>
      <c r="D86" s="11"/>
      <c r="E86" s="6"/>
      <c r="F86" s="6"/>
      <c r="G86" s="10"/>
      <c r="H86" s="9"/>
      <c r="I86" s="8"/>
      <c r="J86" s="70">
        <v>630</v>
      </c>
      <c r="K86" s="70"/>
      <c r="L86" s="75"/>
      <c r="M86" s="25" t="s">
        <v>9</v>
      </c>
      <c r="N86" s="26" t="s">
        <v>26</v>
      </c>
      <c r="O86" s="27">
        <v>502</v>
      </c>
      <c r="P86" s="28">
        <v>1</v>
      </c>
      <c r="Q86" s="28">
        <v>13</v>
      </c>
      <c r="R86" s="28" t="s">
        <v>14</v>
      </c>
      <c r="S86" s="29" t="s">
        <v>43</v>
      </c>
      <c r="T86" s="28" t="s">
        <v>7</v>
      </c>
      <c r="U86" s="30" t="s">
        <v>233</v>
      </c>
      <c r="V86" s="31" t="s">
        <v>25</v>
      </c>
      <c r="W86" s="32">
        <v>284523</v>
      </c>
      <c r="X86" s="32">
        <v>284523</v>
      </c>
      <c r="Y86" s="62">
        <f t="shared" si="2"/>
        <v>100</v>
      </c>
    </row>
    <row r="87" spans="1:25" s="57" customFormat="1" ht="112.5">
      <c r="A87" s="45"/>
      <c r="B87" s="79">
        <v>400</v>
      </c>
      <c r="C87" s="79"/>
      <c r="D87" s="79"/>
      <c r="E87" s="79"/>
      <c r="F87" s="79"/>
      <c r="G87" s="79"/>
      <c r="H87" s="79"/>
      <c r="I87" s="79"/>
      <c r="J87" s="79"/>
      <c r="K87" s="79"/>
      <c r="L87" s="80"/>
      <c r="M87" s="49" t="s">
        <v>9</v>
      </c>
      <c r="N87" s="50" t="s">
        <v>320</v>
      </c>
      <c r="O87" s="51">
        <v>502</v>
      </c>
      <c r="P87" s="52">
        <v>1</v>
      </c>
      <c r="Q87" s="52">
        <v>13</v>
      </c>
      <c r="R87" s="52" t="s">
        <v>14</v>
      </c>
      <c r="S87" s="53" t="s">
        <v>43</v>
      </c>
      <c r="T87" s="52" t="s">
        <v>14</v>
      </c>
      <c r="U87" s="54" t="s">
        <v>1</v>
      </c>
      <c r="V87" s="55" t="s">
        <v>9</v>
      </c>
      <c r="W87" s="56">
        <f>W88+W91</f>
        <v>1744650</v>
      </c>
      <c r="X87" s="56">
        <f>X88+X91</f>
        <v>1744650</v>
      </c>
      <c r="Y87" s="63">
        <f t="shared" si="2"/>
        <v>100</v>
      </c>
    </row>
    <row r="88" spans="1:25" ht="93.75">
      <c r="A88" s="4"/>
      <c r="B88" s="6"/>
      <c r="C88" s="8"/>
      <c r="D88" s="81">
        <v>405</v>
      </c>
      <c r="E88" s="81"/>
      <c r="F88" s="81"/>
      <c r="G88" s="81"/>
      <c r="H88" s="81"/>
      <c r="I88" s="81"/>
      <c r="J88" s="81"/>
      <c r="K88" s="81"/>
      <c r="L88" s="82"/>
      <c r="M88" s="25" t="s">
        <v>9</v>
      </c>
      <c r="N88" s="26" t="s">
        <v>457</v>
      </c>
      <c r="O88" s="27">
        <v>502</v>
      </c>
      <c r="P88" s="28">
        <v>1</v>
      </c>
      <c r="Q88" s="28">
        <v>13</v>
      </c>
      <c r="R88" s="28" t="s">
        <v>14</v>
      </c>
      <c r="S88" s="29" t="s">
        <v>43</v>
      </c>
      <c r="T88" s="28" t="s">
        <v>14</v>
      </c>
      <c r="U88" s="30" t="s">
        <v>245</v>
      </c>
      <c r="V88" s="31" t="s">
        <v>9</v>
      </c>
      <c r="W88" s="32">
        <v>93000</v>
      </c>
      <c r="X88" s="32">
        <v>93000</v>
      </c>
      <c r="Y88" s="62">
        <f t="shared" si="2"/>
        <v>100</v>
      </c>
    </row>
    <row r="89" spans="1:25" ht="18.75">
      <c r="A89" s="4"/>
      <c r="B89" s="70" t="s">
        <v>49</v>
      </c>
      <c r="C89" s="70"/>
      <c r="D89" s="70"/>
      <c r="E89" s="70"/>
      <c r="F89" s="70"/>
      <c r="G89" s="70"/>
      <c r="H89" s="70"/>
      <c r="I89" s="70"/>
      <c r="J89" s="70"/>
      <c r="K89" s="70"/>
      <c r="L89" s="75"/>
      <c r="M89" s="25" t="s">
        <v>9</v>
      </c>
      <c r="N89" s="26" t="s">
        <v>45</v>
      </c>
      <c r="O89" s="27">
        <v>502</v>
      </c>
      <c r="P89" s="28">
        <v>1</v>
      </c>
      <c r="Q89" s="28">
        <v>13</v>
      </c>
      <c r="R89" s="28" t="s">
        <v>14</v>
      </c>
      <c r="S89" s="29" t="s">
        <v>43</v>
      </c>
      <c r="T89" s="28" t="s">
        <v>14</v>
      </c>
      <c r="U89" s="30" t="s">
        <v>245</v>
      </c>
      <c r="V89" s="31">
        <v>500</v>
      </c>
      <c r="W89" s="32">
        <v>93000</v>
      </c>
      <c r="X89" s="32">
        <v>93000</v>
      </c>
      <c r="Y89" s="62">
        <f t="shared" si="2"/>
        <v>100</v>
      </c>
    </row>
    <row r="90" spans="1:25" ht="18.75">
      <c r="A90" s="4"/>
      <c r="B90" s="70" t="s">
        <v>48</v>
      </c>
      <c r="C90" s="70"/>
      <c r="D90" s="70"/>
      <c r="E90" s="70"/>
      <c r="F90" s="70"/>
      <c r="G90" s="70"/>
      <c r="H90" s="70"/>
      <c r="I90" s="70"/>
      <c r="J90" s="70"/>
      <c r="K90" s="70"/>
      <c r="L90" s="75"/>
      <c r="M90" s="25" t="s">
        <v>9</v>
      </c>
      <c r="N90" s="26" t="s">
        <v>369</v>
      </c>
      <c r="O90" s="27">
        <v>502</v>
      </c>
      <c r="P90" s="28">
        <v>1</v>
      </c>
      <c r="Q90" s="28">
        <v>13</v>
      </c>
      <c r="R90" s="28" t="s">
        <v>14</v>
      </c>
      <c r="S90" s="29" t="s">
        <v>43</v>
      </c>
      <c r="T90" s="28" t="s">
        <v>14</v>
      </c>
      <c r="U90" s="30" t="s">
        <v>245</v>
      </c>
      <c r="V90" s="31" t="s">
        <v>370</v>
      </c>
      <c r="W90" s="32">
        <v>93000</v>
      </c>
      <c r="X90" s="32">
        <v>93000</v>
      </c>
      <c r="Y90" s="62">
        <f t="shared" si="2"/>
        <v>100</v>
      </c>
    </row>
    <row r="91" spans="1:25" ht="131.25">
      <c r="A91" s="4"/>
      <c r="B91" s="70" t="s">
        <v>177</v>
      </c>
      <c r="C91" s="70"/>
      <c r="D91" s="70"/>
      <c r="E91" s="70"/>
      <c r="F91" s="70"/>
      <c r="G91" s="70"/>
      <c r="H91" s="70"/>
      <c r="I91" s="70"/>
      <c r="J91" s="70"/>
      <c r="K91" s="70"/>
      <c r="L91" s="75"/>
      <c r="M91" s="25" t="s">
        <v>9</v>
      </c>
      <c r="N91" s="26" t="s">
        <v>483</v>
      </c>
      <c r="O91" s="27">
        <v>502</v>
      </c>
      <c r="P91" s="28">
        <v>1</v>
      </c>
      <c r="Q91" s="28">
        <v>13</v>
      </c>
      <c r="R91" s="28" t="s">
        <v>14</v>
      </c>
      <c r="S91" s="29" t="s">
        <v>43</v>
      </c>
      <c r="T91" s="28" t="s">
        <v>14</v>
      </c>
      <c r="U91" s="30" t="s">
        <v>283</v>
      </c>
      <c r="V91" s="31" t="s">
        <v>9</v>
      </c>
      <c r="W91" s="32">
        <v>1651650</v>
      </c>
      <c r="X91" s="32">
        <v>1651650</v>
      </c>
      <c r="Y91" s="62">
        <f t="shared" si="2"/>
        <v>100</v>
      </c>
    </row>
    <row r="92" spans="1:25" ht="18.75">
      <c r="A92" s="4"/>
      <c r="B92" s="6"/>
      <c r="C92" s="6"/>
      <c r="D92" s="11"/>
      <c r="E92" s="6"/>
      <c r="F92" s="6"/>
      <c r="G92" s="7"/>
      <c r="H92" s="71" t="s">
        <v>230</v>
      </c>
      <c r="I92" s="71"/>
      <c r="J92" s="71"/>
      <c r="K92" s="71"/>
      <c r="L92" s="72"/>
      <c r="M92" s="25" t="s">
        <v>9</v>
      </c>
      <c r="N92" s="26" t="s">
        <v>45</v>
      </c>
      <c r="O92" s="27">
        <v>502</v>
      </c>
      <c r="P92" s="28">
        <v>1</v>
      </c>
      <c r="Q92" s="28">
        <v>13</v>
      </c>
      <c r="R92" s="28" t="s">
        <v>14</v>
      </c>
      <c r="S92" s="29" t="s">
        <v>43</v>
      </c>
      <c r="T92" s="28" t="s">
        <v>14</v>
      </c>
      <c r="U92" s="30" t="s">
        <v>283</v>
      </c>
      <c r="V92" s="31">
        <v>500</v>
      </c>
      <c r="W92" s="32">
        <v>1651650</v>
      </c>
      <c r="X92" s="32">
        <v>1651650</v>
      </c>
      <c r="Y92" s="62">
        <f t="shared" si="2"/>
        <v>100</v>
      </c>
    </row>
    <row r="93" spans="1:25" ht="18.75">
      <c r="A93" s="4"/>
      <c r="B93" s="6"/>
      <c r="C93" s="6"/>
      <c r="D93" s="11"/>
      <c r="E93" s="6"/>
      <c r="F93" s="6"/>
      <c r="G93" s="10"/>
      <c r="H93" s="12"/>
      <c r="I93" s="70">
        <v>200</v>
      </c>
      <c r="J93" s="70"/>
      <c r="K93" s="70"/>
      <c r="L93" s="75"/>
      <c r="M93" s="25" t="s">
        <v>9</v>
      </c>
      <c r="N93" s="26" t="s">
        <v>369</v>
      </c>
      <c r="O93" s="27">
        <v>502</v>
      </c>
      <c r="P93" s="28">
        <v>1</v>
      </c>
      <c r="Q93" s="28">
        <v>13</v>
      </c>
      <c r="R93" s="28" t="s">
        <v>14</v>
      </c>
      <c r="S93" s="29" t="s">
        <v>43</v>
      </c>
      <c r="T93" s="28" t="s">
        <v>14</v>
      </c>
      <c r="U93" s="30" t="s">
        <v>283</v>
      </c>
      <c r="V93" s="31" t="s">
        <v>370</v>
      </c>
      <c r="W93" s="32">
        <v>1651650</v>
      </c>
      <c r="X93" s="32">
        <v>1651650</v>
      </c>
      <c r="Y93" s="62">
        <f t="shared" si="2"/>
        <v>100</v>
      </c>
    </row>
    <row r="94" spans="1:25" ht="37.5">
      <c r="A94" s="4"/>
      <c r="B94" s="6"/>
      <c r="C94" s="6"/>
      <c r="D94" s="11"/>
      <c r="E94" s="6"/>
      <c r="F94" s="6"/>
      <c r="G94" s="10"/>
      <c r="H94" s="9"/>
      <c r="I94" s="8"/>
      <c r="J94" s="70">
        <v>240</v>
      </c>
      <c r="K94" s="70"/>
      <c r="L94" s="75"/>
      <c r="M94" s="25" t="s">
        <v>9</v>
      </c>
      <c r="N94" s="26" t="s">
        <v>355</v>
      </c>
      <c r="O94" s="27">
        <v>502</v>
      </c>
      <c r="P94" s="28">
        <v>3</v>
      </c>
      <c r="Q94" s="28">
        <v>0</v>
      </c>
      <c r="R94" s="28" t="s">
        <v>9</v>
      </c>
      <c r="S94" s="29" t="s">
        <v>9</v>
      </c>
      <c r="T94" s="28" t="s">
        <v>9</v>
      </c>
      <c r="U94" s="30" t="s">
        <v>9</v>
      </c>
      <c r="V94" s="31" t="s">
        <v>9</v>
      </c>
      <c r="W94" s="32">
        <v>37299</v>
      </c>
      <c r="X94" s="32">
        <v>37299</v>
      </c>
      <c r="Y94" s="62">
        <f t="shared" si="2"/>
        <v>100</v>
      </c>
    </row>
    <row r="95" spans="1:25" ht="75">
      <c r="A95" s="4"/>
      <c r="B95" s="6"/>
      <c r="C95" s="8"/>
      <c r="D95" s="81">
        <v>408</v>
      </c>
      <c r="E95" s="81"/>
      <c r="F95" s="81"/>
      <c r="G95" s="81"/>
      <c r="H95" s="81"/>
      <c r="I95" s="81"/>
      <c r="J95" s="81"/>
      <c r="K95" s="81"/>
      <c r="L95" s="82"/>
      <c r="M95" s="25" t="s">
        <v>9</v>
      </c>
      <c r="N95" s="26" t="s">
        <v>356</v>
      </c>
      <c r="O95" s="27">
        <v>502</v>
      </c>
      <c r="P95" s="28">
        <v>3</v>
      </c>
      <c r="Q95" s="28">
        <v>10</v>
      </c>
      <c r="R95" s="28" t="s">
        <v>9</v>
      </c>
      <c r="S95" s="29" t="s">
        <v>9</v>
      </c>
      <c r="T95" s="28" t="s">
        <v>9</v>
      </c>
      <c r="U95" s="30" t="s">
        <v>9</v>
      </c>
      <c r="V95" s="31" t="s">
        <v>9</v>
      </c>
      <c r="W95" s="32">
        <v>37299</v>
      </c>
      <c r="X95" s="32">
        <v>37299</v>
      </c>
      <c r="Y95" s="62">
        <f t="shared" si="2"/>
        <v>100</v>
      </c>
    </row>
    <row r="96" spans="1:25" ht="131.25">
      <c r="A96" s="4"/>
      <c r="B96" s="70" t="s">
        <v>49</v>
      </c>
      <c r="C96" s="70"/>
      <c r="D96" s="70"/>
      <c r="E96" s="70"/>
      <c r="F96" s="70"/>
      <c r="G96" s="70"/>
      <c r="H96" s="70"/>
      <c r="I96" s="70"/>
      <c r="J96" s="70"/>
      <c r="K96" s="70"/>
      <c r="L96" s="75"/>
      <c r="M96" s="25" t="s">
        <v>9</v>
      </c>
      <c r="N96" s="26" t="s">
        <v>302</v>
      </c>
      <c r="O96" s="27">
        <v>502</v>
      </c>
      <c r="P96" s="28">
        <v>3</v>
      </c>
      <c r="Q96" s="28">
        <v>10</v>
      </c>
      <c r="R96" s="28" t="s">
        <v>14</v>
      </c>
      <c r="S96" s="29" t="s">
        <v>39</v>
      </c>
      <c r="T96" s="28" t="s">
        <v>2</v>
      </c>
      <c r="U96" s="30" t="s">
        <v>1</v>
      </c>
      <c r="V96" s="31" t="s">
        <v>9</v>
      </c>
      <c r="W96" s="32">
        <v>37299</v>
      </c>
      <c r="X96" s="32">
        <v>37299</v>
      </c>
      <c r="Y96" s="62">
        <f t="shared" si="2"/>
        <v>100</v>
      </c>
    </row>
    <row r="97" spans="1:25" ht="75">
      <c r="A97" s="4"/>
      <c r="B97" s="70" t="s">
        <v>228</v>
      </c>
      <c r="C97" s="70"/>
      <c r="D97" s="70"/>
      <c r="E97" s="70"/>
      <c r="F97" s="70"/>
      <c r="G97" s="70"/>
      <c r="H97" s="70"/>
      <c r="I97" s="70"/>
      <c r="J97" s="70"/>
      <c r="K97" s="70"/>
      <c r="L97" s="75"/>
      <c r="M97" s="25" t="s">
        <v>9</v>
      </c>
      <c r="N97" s="26" t="s">
        <v>232</v>
      </c>
      <c r="O97" s="27">
        <v>502</v>
      </c>
      <c r="P97" s="28">
        <v>3</v>
      </c>
      <c r="Q97" s="28">
        <v>10</v>
      </c>
      <c r="R97" s="28" t="s">
        <v>14</v>
      </c>
      <c r="S97" s="29" t="s">
        <v>6</v>
      </c>
      <c r="T97" s="28" t="s">
        <v>2</v>
      </c>
      <c r="U97" s="30" t="s">
        <v>1</v>
      </c>
      <c r="V97" s="31" t="s">
        <v>9</v>
      </c>
      <c r="W97" s="32">
        <v>37299</v>
      </c>
      <c r="X97" s="32">
        <v>37299</v>
      </c>
      <c r="Y97" s="62">
        <f t="shared" si="2"/>
        <v>100</v>
      </c>
    </row>
    <row r="98" spans="1:25" ht="56.25">
      <c r="A98" s="4"/>
      <c r="B98" s="70" t="s">
        <v>227</v>
      </c>
      <c r="C98" s="70"/>
      <c r="D98" s="70"/>
      <c r="E98" s="70"/>
      <c r="F98" s="70"/>
      <c r="G98" s="70"/>
      <c r="H98" s="70"/>
      <c r="I98" s="70"/>
      <c r="J98" s="70"/>
      <c r="K98" s="70"/>
      <c r="L98" s="75"/>
      <c r="M98" s="25" t="s">
        <v>9</v>
      </c>
      <c r="N98" s="26" t="s">
        <v>357</v>
      </c>
      <c r="O98" s="27">
        <v>502</v>
      </c>
      <c r="P98" s="28">
        <v>3</v>
      </c>
      <c r="Q98" s="28">
        <v>10</v>
      </c>
      <c r="R98" s="28" t="s">
        <v>14</v>
      </c>
      <c r="S98" s="29" t="s">
        <v>6</v>
      </c>
      <c r="T98" s="28" t="s">
        <v>97</v>
      </c>
      <c r="U98" s="30" t="s">
        <v>1</v>
      </c>
      <c r="V98" s="31" t="s">
        <v>9</v>
      </c>
      <c r="W98" s="32">
        <v>37299</v>
      </c>
      <c r="X98" s="32">
        <v>37299</v>
      </c>
      <c r="Y98" s="62">
        <f t="shared" si="2"/>
        <v>100</v>
      </c>
    </row>
    <row r="99" spans="1:25" ht="37.5">
      <c r="A99" s="4"/>
      <c r="B99" s="6"/>
      <c r="C99" s="6"/>
      <c r="D99" s="11"/>
      <c r="E99" s="6"/>
      <c r="F99" s="6"/>
      <c r="G99" s="7"/>
      <c r="H99" s="71" t="s">
        <v>225</v>
      </c>
      <c r="I99" s="71"/>
      <c r="J99" s="71"/>
      <c r="K99" s="71"/>
      <c r="L99" s="72"/>
      <c r="M99" s="25" t="s">
        <v>9</v>
      </c>
      <c r="N99" s="26" t="s">
        <v>358</v>
      </c>
      <c r="O99" s="27">
        <v>502</v>
      </c>
      <c r="P99" s="28">
        <v>3</v>
      </c>
      <c r="Q99" s="28">
        <v>10</v>
      </c>
      <c r="R99" s="28" t="s">
        <v>14</v>
      </c>
      <c r="S99" s="29" t="s">
        <v>6</v>
      </c>
      <c r="T99" s="28" t="s">
        <v>97</v>
      </c>
      <c r="U99" s="30" t="s">
        <v>37</v>
      </c>
      <c r="V99" s="31" t="s">
        <v>9</v>
      </c>
      <c r="W99" s="32">
        <v>37299</v>
      </c>
      <c r="X99" s="32">
        <v>37299</v>
      </c>
      <c r="Y99" s="62">
        <f t="shared" si="2"/>
        <v>100</v>
      </c>
    </row>
    <row r="100" spans="1:25" ht="56.25">
      <c r="A100" s="4"/>
      <c r="B100" s="6"/>
      <c r="C100" s="6"/>
      <c r="D100" s="11"/>
      <c r="E100" s="6"/>
      <c r="F100" s="6"/>
      <c r="G100" s="10"/>
      <c r="H100" s="12"/>
      <c r="I100" s="70">
        <v>800</v>
      </c>
      <c r="J100" s="70"/>
      <c r="K100" s="70"/>
      <c r="L100" s="75"/>
      <c r="M100" s="25" t="s">
        <v>9</v>
      </c>
      <c r="N100" s="26" t="s">
        <v>299</v>
      </c>
      <c r="O100" s="27">
        <v>502</v>
      </c>
      <c r="P100" s="28">
        <v>3</v>
      </c>
      <c r="Q100" s="28">
        <v>10</v>
      </c>
      <c r="R100" s="28" t="s">
        <v>14</v>
      </c>
      <c r="S100" s="29" t="s">
        <v>6</v>
      </c>
      <c r="T100" s="28" t="s">
        <v>97</v>
      </c>
      <c r="U100" s="30" t="s">
        <v>37</v>
      </c>
      <c r="V100" s="31">
        <v>200</v>
      </c>
      <c r="W100" s="32">
        <v>37299</v>
      </c>
      <c r="X100" s="32">
        <v>37299</v>
      </c>
      <c r="Y100" s="62">
        <f t="shared" si="2"/>
        <v>100</v>
      </c>
    </row>
    <row r="101" spans="1:25" ht="56.25">
      <c r="A101" s="4"/>
      <c r="B101" s="6"/>
      <c r="C101" s="6"/>
      <c r="D101" s="11"/>
      <c r="E101" s="6"/>
      <c r="F101" s="6"/>
      <c r="G101" s="10"/>
      <c r="H101" s="9"/>
      <c r="I101" s="8"/>
      <c r="J101" s="70">
        <v>810</v>
      </c>
      <c r="K101" s="70"/>
      <c r="L101" s="75"/>
      <c r="M101" s="25" t="s">
        <v>9</v>
      </c>
      <c r="N101" s="26" t="s">
        <v>8</v>
      </c>
      <c r="O101" s="27">
        <v>502</v>
      </c>
      <c r="P101" s="28">
        <v>3</v>
      </c>
      <c r="Q101" s="28">
        <v>10</v>
      </c>
      <c r="R101" s="28" t="s">
        <v>14</v>
      </c>
      <c r="S101" s="29" t="s">
        <v>6</v>
      </c>
      <c r="T101" s="28" t="s">
        <v>97</v>
      </c>
      <c r="U101" s="30" t="s">
        <v>37</v>
      </c>
      <c r="V101" s="31" t="s">
        <v>3</v>
      </c>
      <c r="W101" s="32">
        <v>37299</v>
      </c>
      <c r="X101" s="32">
        <v>37299</v>
      </c>
      <c r="Y101" s="62">
        <f t="shared" si="2"/>
        <v>100</v>
      </c>
    </row>
    <row r="102" spans="1:25" s="57" customFormat="1" ht="18.75">
      <c r="A102" s="45"/>
      <c r="B102" s="46"/>
      <c r="C102" s="46"/>
      <c r="D102" s="47"/>
      <c r="E102" s="46"/>
      <c r="F102" s="46"/>
      <c r="G102" s="48"/>
      <c r="H102" s="73" t="s">
        <v>224</v>
      </c>
      <c r="I102" s="73"/>
      <c r="J102" s="73"/>
      <c r="K102" s="73"/>
      <c r="L102" s="74"/>
      <c r="M102" s="49" t="s">
        <v>9</v>
      </c>
      <c r="N102" s="50" t="s">
        <v>359</v>
      </c>
      <c r="O102" s="51">
        <v>502</v>
      </c>
      <c r="P102" s="52">
        <v>4</v>
      </c>
      <c r="Q102" s="52">
        <v>0</v>
      </c>
      <c r="R102" s="52" t="s">
        <v>9</v>
      </c>
      <c r="S102" s="53" t="s">
        <v>9</v>
      </c>
      <c r="T102" s="52" t="s">
        <v>9</v>
      </c>
      <c r="U102" s="54" t="s">
        <v>9</v>
      </c>
      <c r="V102" s="55" t="s">
        <v>9</v>
      </c>
      <c r="W102" s="56">
        <f>W103+W110+W125+W152</f>
        <v>38550175.359999999</v>
      </c>
      <c r="X102" s="56">
        <f>X103+X110+X125+X152</f>
        <v>32536883.829999998</v>
      </c>
      <c r="Y102" s="63">
        <f t="shared" si="2"/>
        <v>84.401389944805686</v>
      </c>
    </row>
    <row r="103" spans="1:25" ht="18.75">
      <c r="A103" s="4"/>
      <c r="B103" s="6"/>
      <c r="C103" s="6"/>
      <c r="D103" s="11"/>
      <c r="E103" s="6"/>
      <c r="F103" s="6"/>
      <c r="G103" s="10"/>
      <c r="H103" s="12"/>
      <c r="I103" s="70">
        <v>800</v>
      </c>
      <c r="J103" s="70"/>
      <c r="K103" s="70"/>
      <c r="L103" s="75"/>
      <c r="M103" s="25" t="s">
        <v>9</v>
      </c>
      <c r="N103" s="26" t="s">
        <v>69</v>
      </c>
      <c r="O103" s="27">
        <v>502</v>
      </c>
      <c r="P103" s="28">
        <v>4</v>
      </c>
      <c r="Q103" s="28">
        <v>1</v>
      </c>
      <c r="R103" s="28" t="s">
        <v>9</v>
      </c>
      <c r="S103" s="29" t="s">
        <v>9</v>
      </c>
      <c r="T103" s="28" t="s">
        <v>9</v>
      </c>
      <c r="U103" s="30" t="s">
        <v>9</v>
      </c>
      <c r="V103" s="31" t="s">
        <v>9</v>
      </c>
      <c r="W103" s="32">
        <v>51144.98</v>
      </c>
      <c r="X103" s="32">
        <v>51144.98</v>
      </c>
      <c r="Y103" s="62">
        <f t="shared" si="2"/>
        <v>100</v>
      </c>
    </row>
    <row r="104" spans="1:25" ht="131.25">
      <c r="A104" s="4"/>
      <c r="B104" s="6"/>
      <c r="C104" s="6"/>
      <c r="D104" s="11"/>
      <c r="E104" s="6"/>
      <c r="F104" s="6"/>
      <c r="G104" s="10"/>
      <c r="H104" s="9"/>
      <c r="I104" s="8"/>
      <c r="J104" s="70">
        <v>810</v>
      </c>
      <c r="K104" s="70"/>
      <c r="L104" s="75"/>
      <c r="M104" s="25" t="s">
        <v>9</v>
      </c>
      <c r="N104" s="26" t="s">
        <v>304</v>
      </c>
      <c r="O104" s="27">
        <v>502</v>
      </c>
      <c r="P104" s="28">
        <v>4</v>
      </c>
      <c r="Q104" s="28">
        <v>1</v>
      </c>
      <c r="R104" s="28" t="s">
        <v>7</v>
      </c>
      <c r="S104" s="29" t="s">
        <v>39</v>
      </c>
      <c r="T104" s="28" t="s">
        <v>2</v>
      </c>
      <c r="U104" s="30" t="s">
        <v>1</v>
      </c>
      <c r="V104" s="31" t="s">
        <v>9</v>
      </c>
      <c r="W104" s="32">
        <v>51144.98</v>
      </c>
      <c r="X104" s="32">
        <v>51144.98</v>
      </c>
      <c r="Y104" s="62">
        <f t="shared" si="2"/>
        <v>100</v>
      </c>
    </row>
    <row r="105" spans="1:25" ht="75">
      <c r="A105" s="4"/>
      <c r="B105" s="6"/>
      <c r="C105" s="6"/>
      <c r="D105" s="11"/>
      <c r="E105" s="6"/>
      <c r="F105" s="6"/>
      <c r="G105" s="7"/>
      <c r="H105" s="71" t="s">
        <v>223</v>
      </c>
      <c r="I105" s="71"/>
      <c r="J105" s="71"/>
      <c r="K105" s="71"/>
      <c r="L105" s="72"/>
      <c r="M105" s="25" t="s">
        <v>9</v>
      </c>
      <c r="N105" s="26" t="s">
        <v>21</v>
      </c>
      <c r="O105" s="27">
        <v>502</v>
      </c>
      <c r="P105" s="28">
        <v>4</v>
      </c>
      <c r="Q105" s="28">
        <v>1</v>
      </c>
      <c r="R105" s="28" t="s">
        <v>7</v>
      </c>
      <c r="S105" s="29" t="s">
        <v>6</v>
      </c>
      <c r="T105" s="28" t="s">
        <v>2</v>
      </c>
      <c r="U105" s="30" t="s">
        <v>1</v>
      </c>
      <c r="V105" s="31" t="s">
        <v>9</v>
      </c>
      <c r="W105" s="32">
        <v>51144.98</v>
      </c>
      <c r="X105" s="32">
        <v>51144.98</v>
      </c>
      <c r="Y105" s="62">
        <f t="shared" si="2"/>
        <v>100</v>
      </c>
    </row>
    <row r="106" spans="1:25" ht="18.75">
      <c r="A106" s="4"/>
      <c r="B106" s="6"/>
      <c r="C106" s="6"/>
      <c r="D106" s="11"/>
      <c r="E106" s="6"/>
      <c r="F106" s="6"/>
      <c r="G106" s="10"/>
      <c r="H106" s="12"/>
      <c r="I106" s="70">
        <v>800</v>
      </c>
      <c r="J106" s="70"/>
      <c r="K106" s="70"/>
      <c r="L106" s="75"/>
      <c r="M106" s="25" t="s">
        <v>9</v>
      </c>
      <c r="N106" s="26" t="s">
        <v>12</v>
      </c>
      <c r="O106" s="27">
        <v>502</v>
      </c>
      <c r="P106" s="28">
        <v>4</v>
      </c>
      <c r="Q106" s="28">
        <v>1</v>
      </c>
      <c r="R106" s="28" t="s">
        <v>7</v>
      </c>
      <c r="S106" s="29" t="s">
        <v>6</v>
      </c>
      <c r="T106" s="28" t="s">
        <v>5</v>
      </c>
      <c r="U106" s="30" t="s">
        <v>1</v>
      </c>
      <c r="V106" s="31" t="s">
        <v>9</v>
      </c>
      <c r="W106" s="32">
        <v>51144.98</v>
      </c>
      <c r="X106" s="32">
        <v>51144.98</v>
      </c>
      <c r="Y106" s="62">
        <f t="shared" si="2"/>
        <v>100</v>
      </c>
    </row>
    <row r="107" spans="1:25" ht="93.75">
      <c r="A107" s="4"/>
      <c r="B107" s="6"/>
      <c r="C107" s="6"/>
      <c r="D107" s="11"/>
      <c r="E107" s="6"/>
      <c r="F107" s="6"/>
      <c r="G107" s="10"/>
      <c r="H107" s="9"/>
      <c r="I107" s="8"/>
      <c r="J107" s="70">
        <v>810</v>
      </c>
      <c r="K107" s="70"/>
      <c r="L107" s="75"/>
      <c r="M107" s="25" t="s">
        <v>9</v>
      </c>
      <c r="N107" s="26" t="s">
        <v>315</v>
      </c>
      <c r="O107" s="27">
        <v>502</v>
      </c>
      <c r="P107" s="28">
        <v>4</v>
      </c>
      <c r="Q107" s="28">
        <v>1</v>
      </c>
      <c r="R107" s="28" t="s">
        <v>7</v>
      </c>
      <c r="S107" s="29" t="s">
        <v>6</v>
      </c>
      <c r="T107" s="28" t="s">
        <v>5</v>
      </c>
      <c r="U107" s="30" t="s">
        <v>37</v>
      </c>
      <c r="V107" s="31" t="s">
        <v>9</v>
      </c>
      <c r="W107" s="32">
        <v>51144.98</v>
      </c>
      <c r="X107" s="32">
        <v>51144.98</v>
      </c>
      <c r="Y107" s="62">
        <f t="shared" si="2"/>
        <v>100</v>
      </c>
    </row>
    <row r="108" spans="1:25" ht="131.25">
      <c r="A108" s="4"/>
      <c r="B108" s="6"/>
      <c r="C108" s="8"/>
      <c r="D108" s="81">
        <v>409</v>
      </c>
      <c r="E108" s="81"/>
      <c r="F108" s="81"/>
      <c r="G108" s="81"/>
      <c r="H108" s="81"/>
      <c r="I108" s="81"/>
      <c r="J108" s="81"/>
      <c r="K108" s="81"/>
      <c r="L108" s="82"/>
      <c r="M108" s="25" t="s">
        <v>9</v>
      </c>
      <c r="N108" s="26" t="s">
        <v>27</v>
      </c>
      <c r="O108" s="27">
        <v>502</v>
      </c>
      <c r="P108" s="28">
        <v>4</v>
      </c>
      <c r="Q108" s="28">
        <v>1</v>
      </c>
      <c r="R108" s="28" t="s">
        <v>7</v>
      </c>
      <c r="S108" s="29" t="s">
        <v>6</v>
      </c>
      <c r="T108" s="28" t="s">
        <v>5</v>
      </c>
      <c r="U108" s="30" t="s">
        <v>37</v>
      </c>
      <c r="V108" s="31">
        <v>100</v>
      </c>
      <c r="W108" s="32">
        <v>51144.98</v>
      </c>
      <c r="X108" s="32">
        <v>51144.98</v>
      </c>
      <c r="Y108" s="62">
        <f t="shared" si="2"/>
        <v>100</v>
      </c>
    </row>
    <row r="109" spans="1:25" ht="37.5">
      <c r="A109" s="4"/>
      <c r="B109" s="70" t="s">
        <v>49</v>
      </c>
      <c r="C109" s="70"/>
      <c r="D109" s="70"/>
      <c r="E109" s="70"/>
      <c r="F109" s="70"/>
      <c r="G109" s="70"/>
      <c r="H109" s="70"/>
      <c r="I109" s="70"/>
      <c r="J109" s="70"/>
      <c r="K109" s="70"/>
      <c r="L109" s="75"/>
      <c r="M109" s="25" t="s">
        <v>9</v>
      </c>
      <c r="N109" s="26" t="s">
        <v>35</v>
      </c>
      <c r="O109" s="27">
        <v>502</v>
      </c>
      <c r="P109" s="28">
        <v>4</v>
      </c>
      <c r="Q109" s="28">
        <v>1</v>
      </c>
      <c r="R109" s="28" t="s">
        <v>7</v>
      </c>
      <c r="S109" s="29" t="s">
        <v>6</v>
      </c>
      <c r="T109" s="28" t="s">
        <v>5</v>
      </c>
      <c r="U109" s="30" t="s">
        <v>37</v>
      </c>
      <c r="V109" s="31" t="s">
        <v>34</v>
      </c>
      <c r="W109" s="32">
        <v>51144.98</v>
      </c>
      <c r="X109" s="32">
        <v>51144.98</v>
      </c>
      <c r="Y109" s="62">
        <f t="shared" si="2"/>
        <v>100</v>
      </c>
    </row>
    <row r="110" spans="1:25" ht="18.75">
      <c r="A110" s="4"/>
      <c r="B110" s="70" t="s">
        <v>199</v>
      </c>
      <c r="C110" s="70"/>
      <c r="D110" s="70"/>
      <c r="E110" s="70"/>
      <c r="F110" s="70"/>
      <c r="G110" s="70"/>
      <c r="H110" s="70"/>
      <c r="I110" s="70"/>
      <c r="J110" s="70"/>
      <c r="K110" s="70"/>
      <c r="L110" s="75"/>
      <c r="M110" s="25" t="s">
        <v>9</v>
      </c>
      <c r="N110" s="26" t="s">
        <v>229</v>
      </c>
      <c r="O110" s="27">
        <v>502</v>
      </c>
      <c r="P110" s="28">
        <v>4</v>
      </c>
      <c r="Q110" s="28">
        <v>8</v>
      </c>
      <c r="R110" s="28" t="s">
        <v>9</v>
      </c>
      <c r="S110" s="29" t="s">
        <v>9</v>
      </c>
      <c r="T110" s="28" t="s">
        <v>9</v>
      </c>
      <c r="U110" s="30" t="s">
        <v>9</v>
      </c>
      <c r="V110" s="31" t="s">
        <v>9</v>
      </c>
      <c r="W110" s="32">
        <f>W111</f>
        <v>5312050.6900000004</v>
      </c>
      <c r="X110" s="32">
        <f>X111</f>
        <v>5301466.6800000006</v>
      </c>
      <c r="Y110" s="62">
        <f t="shared" si="2"/>
        <v>99.800754725102223</v>
      </c>
    </row>
    <row r="111" spans="1:25" ht="131.25">
      <c r="A111" s="4"/>
      <c r="B111" s="70" t="s">
        <v>220</v>
      </c>
      <c r="C111" s="70"/>
      <c r="D111" s="70"/>
      <c r="E111" s="70"/>
      <c r="F111" s="70"/>
      <c r="G111" s="70"/>
      <c r="H111" s="70"/>
      <c r="I111" s="70"/>
      <c r="J111" s="70"/>
      <c r="K111" s="70"/>
      <c r="L111" s="75"/>
      <c r="M111" s="25" t="s">
        <v>9</v>
      </c>
      <c r="N111" s="26" t="s">
        <v>302</v>
      </c>
      <c r="O111" s="27">
        <v>502</v>
      </c>
      <c r="P111" s="28">
        <v>4</v>
      </c>
      <c r="Q111" s="28">
        <v>8</v>
      </c>
      <c r="R111" s="28" t="s">
        <v>14</v>
      </c>
      <c r="S111" s="29" t="s">
        <v>39</v>
      </c>
      <c r="T111" s="28" t="s">
        <v>2</v>
      </c>
      <c r="U111" s="30" t="s">
        <v>1</v>
      </c>
      <c r="V111" s="31" t="s">
        <v>9</v>
      </c>
      <c r="W111" s="32">
        <f>W112+W117</f>
        <v>5312050.6900000004</v>
      </c>
      <c r="X111" s="32">
        <f>X112+X117</f>
        <v>5301466.6800000006</v>
      </c>
      <c r="Y111" s="62">
        <f t="shared" si="2"/>
        <v>99.800754725102223</v>
      </c>
    </row>
    <row r="112" spans="1:25" ht="131.25">
      <c r="A112" s="4"/>
      <c r="B112" s="6"/>
      <c r="C112" s="6"/>
      <c r="D112" s="11"/>
      <c r="E112" s="6"/>
      <c r="F112" s="6"/>
      <c r="G112" s="7"/>
      <c r="H112" s="71" t="s">
        <v>218</v>
      </c>
      <c r="I112" s="71"/>
      <c r="J112" s="71"/>
      <c r="K112" s="71"/>
      <c r="L112" s="72"/>
      <c r="M112" s="25" t="s">
        <v>9</v>
      </c>
      <c r="N112" s="26" t="s">
        <v>47</v>
      </c>
      <c r="O112" s="27">
        <v>502</v>
      </c>
      <c r="P112" s="28">
        <v>4</v>
      </c>
      <c r="Q112" s="28">
        <v>8</v>
      </c>
      <c r="R112" s="28" t="s">
        <v>14</v>
      </c>
      <c r="S112" s="29" t="s">
        <v>43</v>
      </c>
      <c r="T112" s="28" t="s">
        <v>2</v>
      </c>
      <c r="U112" s="30" t="s">
        <v>1</v>
      </c>
      <c r="V112" s="31" t="s">
        <v>9</v>
      </c>
      <c r="W112" s="32">
        <v>8637.7800000000007</v>
      </c>
      <c r="X112" s="33">
        <v>8637.7800000000007</v>
      </c>
      <c r="Y112" s="62">
        <f t="shared" si="2"/>
        <v>100</v>
      </c>
    </row>
    <row r="113" spans="1:25" ht="112.5">
      <c r="A113" s="4"/>
      <c r="B113" s="6"/>
      <c r="C113" s="6"/>
      <c r="D113" s="11"/>
      <c r="E113" s="6"/>
      <c r="F113" s="6"/>
      <c r="G113" s="10"/>
      <c r="H113" s="12"/>
      <c r="I113" s="70">
        <v>200</v>
      </c>
      <c r="J113" s="70"/>
      <c r="K113" s="70"/>
      <c r="L113" s="75"/>
      <c r="M113" s="25" t="s">
        <v>9</v>
      </c>
      <c r="N113" s="26" t="s">
        <v>321</v>
      </c>
      <c r="O113" s="27">
        <v>502</v>
      </c>
      <c r="P113" s="28">
        <v>4</v>
      </c>
      <c r="Q113" s="28">
        <v>8</v>
      </c>
      <c r="R113" s="28" t="s">
        <v>14</v>
      </c>
      <c r="S113" s="29" t="s">
        <v>43</v>
      </c>
      <c r="T113" s="28" t="s">
        <v>7</v>
      </c>
      <c r="U113" s="30" t="s">
        <v>1</v>
      </c>
      <c r="V113" s="31" t="s">
        <v>9</v>
      </c>
      <c r="W113" s="32">
        <v>8637.7800000000007</v>
      </c>
      <c r="X113" s="33">
        <v>8637.7800000000007</v>
      </c>
      <c r="Y113" s="62">
        <f t="shared" si="2"/>
        <v>100</v>
      </c>
    </row>
    <row r="114" spans="1:25" ht="112.5">
      <c r="A114" s="4"/>
      <c r="B114" s="6"/>
      <c r="C114" s="6"/>
      <c r="D114" s="11"/>
      <c r="E114" s="6"/>
      <c r="F114" s="6"/>
      <c r="G114" s="10"/>
      <c r="H114" s="9"/>
      <c r="I114" s="8"/>
      <c r="J114" s="70">
        <v>240</v>
      </c>
      <c r="K114" s="70"/>
      <c r="L114" s="75"/>
      <c r="M114" s="25" t="s">
        <v>9</v>
      </c>
      <c r="N114" s="26" t="s">
        <v>371</v>
      </c>
      <c r="O114" s="27">
        <v>502</v>
      </c>
      <c r="P114" s="28">
        <v>4</v>
      </c>
      <c r="Q114" s="28">
        <v>8</v>
      </c>
      <c r="R114" s="28" t="s">
        <v>14</v>
      </c>
      <c r="S114" s="29" t="s">
        <v>43</v>
      </c>
      <c r="T114" s="28" t="s">
        <v>7</v>
      </c>
      <c r="U114" s="30" t="s">
        <v>372</v>
      </c>
      <c r="V114" s="31" t="s">
        <v>9</v>
      </c>
      <c r="W114" s="32">
        <v>8637.7800000000007</v>
      </c>
      <c r="X114" s="33">
        <v>8637.7800000000007</v>
      </c>
      <c r="Y114" s="62">
        <f t="shared" ref="Y114:Y165" si="3">X114/W114*100</f>
        <v>100</v>
      </c>
    </row>
    <row r="115" spans="1:25" ht="131.25">
      <c r="A115" s="4"/>
      <c r="B115" s="6"/>
      <c r="C115" s="6"/>
      <c r="D115" s="11"/>
      <c r="E115" s="6"/>
      <c r="F115" s="6"/>
      <c r="G115" s="7"/>
      <c r="H115" s="71" t="s">
        <v>216</v>
      </c>
      <c r="I115" s="71"/>
      <c r="J115" s="71"/>
      <c r="K115" s="71"/>
      <c r="L115" s="72"/>
      <c r="M115" s="25" t="s">
        <v>9</v>
      </c>
      <c r="N115" s="26" t="s">
        <v>27</v>
      </c>
      <c r="O115" s="27">
        <v>502</v>
      </c>
      <c r="P115" s="28">
        <v>4</v>
      </c>
      <c r="Q115" s="28">
        <v>8</v>
      </c>
      <c r="R115" s="28" t="s">
        <v>14</v>
      </c>
      <c r="S115" s="29" t="s">
        <v>43</v>
      </c>
      <c r="T115" s="28" t="s">
        <v>7</v>
      </c>
      <c r="U115" s="30" t="s">
        <v>372</v>
      </c>
      <c r="V115" s="31">
        <v>100</v>
      </c>
      <c r="W115" s="32">
        <v>8637.7800000000007</v>
      </c>
      <c r="X115" s="33">
        <v>8637.7800000000007</v>
      </c>
      <c r="Y115" s="62">
        <f t="shared" si="3"/>
        <v>100</v>
      </c>
    </row>
    <row r="116" spans="1:25" ht="56.25">
      <c r="A116" s="4"/>
      <c r="B116" s="6"/>
      <c r="C116" s="6"/>
      <c r="D116" s="11"/>
      <c r="E116" s="6"/>
      <c r="F116" s="6"/>
      <c r="G116" s="10"/>
      <c r="H116" s="12"/>
      <c r="I116" s="70">
        <v>200</v>
      </c>
      <c r="J116" s="70"/>
      <c r="K116" s="70"/>
      <c r="L116" s="75"/>
      <c r="M116" s="25" t="s">
        <v>9</v>
      </c>
      <c r="N116" s="26" t="s">
        <v>26</v>
      </c>
      <c r="O116" s="27">
        <v>502</v>
      </c>
      <c r="P116" s="28">
        <v>4</v>
      </c>
      <c r="Q116" s="28">
        <v>8</v>
      </c>
      <c r="R116" s="28" t="s">
        <v>14</v>
      </c>
      <c r="S116" s="29" t="s">
        <v>43</v>
      </c>
      <c r="T116" s="28" t="s">
        <v>7</v>
      </c>
      <c r="U116" s="30" t="s">
        <v>372</v>
      </c>
      <c r="V116" s="31" t="s">
        <v>25</v>
      </c>
      <c r="W116" s="32">
        <v>8637.7800000000007</v>
      </c>
      <c r="X116" s="33">
        <v>8637.7800000000007</v>
      </c>
      <c r="Y116" s="62">
        <f t="shared" si="3"/>
        <v>100</v>
      </c>
    </row>
    <row r="117" spans="1:25" ht="112.5">
      <c r="A117" s="4"/>
      <c r="B117" s="6"/>
      <c r="C117" s="6"/>
      <c r="D117" s="11"/>
      <c r="E117" s="6"/>
      <c r="F117" s="6"/>
      <c r="G117" s="10"/>
      <c r="H117" s="9"/>
      <c r="I117" s="8"/>
      <c r="J117" s="70">
        <v>240</v>
      </c>
      <c r="K117" s="70"/>
      <c r="L117" s="75"/>
      <c r="M117" s="25" t="s">
        <v>9</v>
      </c>
      <c r="N117" s="26" t="s">
        <v>305</v>
      </c>
      <c r="O117" s="27">
        <v>502</v>
      </c>
      <c r="P117" s="28">
        <v>4</v>
      </c>
      <c r="Q117" s="28">
        <v>8</v>
      </c>
      <c r="R117" s="28" t="s">
        <v>14</v>
      </c>
      <c r="S117" s="29" t="s">
        <v>222</v>
      </c>
      <c r="T117" s="28" t="s">
        <v>2</v>
      </c>
      <c r="U117" s="30" t="s">
        <v>1</v>
      </c>
      <c r="V117" s="31" t="s">
        <v>9</v>
      </c>
      <c r="W117" s="32">
        <f>W118</f>
        <v>5303412.91</v>
      </c>
      <c r="X117" s="32">
        <f>X118</f>
        <v>5292828.9000000004</v>
      </c>
      <c r="Y117" s="62">
        <f t="shared" si="3"/>
        <v>99.800430210138018</v>
      </c>
    </row>
    <row r="118" spans="1:25" ht="37.5">
      <c r="A118" s="4"/>
      <c r="B118" s="6"/>
      <c r="C118" s="8"/>
      <c r="D118" s="81">
        <v>412</v>
      </c>
      <c r="E118" s="81"/>
      <c r="F118" s="81"/>
      <c r="G118" s="81"/>
      <c r="H118" s="81"/>
      <c r="I118" s="81"/>
      <c r="J118" s="81"/>
      <c r="K118" s="81"/>
      <c r="L118" s="82"/>
      <c r="M118" s="25" t="s">
        <v>9</v>
      </c>
      <c r="N118" s="26" t="s">
        <v>226</v>
      </c>
      <c r="O118" s="27">
        <v>502</v>
      </c>
      <c r="P118" s="28">
        <v>4</v>
      </c>
      <c r="Q118" s="28">
        <v>8</v>
      </c>
      <c r="R118" s="28" t="s">
        <v>14</v>
      </c>
      <c r="S118" s="29" t="s">
        <v>222</v>
      </c>
      <c r="T118" s="28" t="s">
        <v>7</v>
      </c>
      <c r="U118" s="30" t="s">
        <v>1</v>
      </c>
      <c r="V118" s="31" t="s">
        <v>9</v>
      </c>
      <c r="W118" s="32">
        <f>W119+W122</f>
        <v>5303412.91</v>
      </c>
      <c r="X118" s="32">
        <f>X119+X122</f>
        <v>5292828.9000000004</v>
      </c>
      <c r="Y118" s="62">
        <f t="shared" si="3"/>
        <v>99.800430210138018</v>
      </c>
    </row>
    <row r="119" spans="1:25" ht="37.5">
      <c r="A119" s="4"/>
      <c r="B119" s="6"/>
      <c r="C119" s="6"/>
      <c r="D119" s="11"/>
      <c r="E119" s="6"/>
      <c r="F119" s="6"/>
      <c r="G119" s="7"/>
      <c r="H119" s="71" t="s">
        <v>214</v>
      </c>
      <c r="I119" s="71"/>
      <c r="J119" s="71"/>
      <c r="K119" s="71"/>
      <c r="L119" s="72"/>
      <c r="M119" s="25" t="s">
        <v>9</v>
      </c>
      <c r="N119" s="26" t="s">
        <v>411</v>
      </c>
      <c r="O119" s="27">
        <v>502</v>
      </c>
      <c r="P119" s="28">
        <v>4</v>
      </c>
      <c r="Q119" s="28">
        <v>8</v>
      </c>
      <c r="R119" s="28" t="s">
        <v>14</v>
      </c>
      <c r="S119" s="29" t="s">
        <v>222</v>
      </c>
      <c r="T119" s="28" t="s">
        <v>7</v>
      </c>
      <c r="U119" s="30" t="s">
        <v>412</v>
      </c>
      <c r="V119" s="31" t="s">
        <v>9</v>
      </c>
      <c r="W119" s="32">
        <v>5038242.26</v>
      </c>
      <c r="X119" s="33">
        <v>5028187.46</v>
      </c>
      <c r="Y119" s="62">
        <f t="shared" si="3"/>
        <v>99.800430398517605</v>
      </c>
    </row>
    <row r="120" spans="1:25" ht="56.25">
      <c r="A120" s="4"/>
      <c r="B120" s="6"/>
      <c r="C120" s="6"/>
      <c r="D120" s="11"/>
      <c r="E120" s="6"/>
      <c r="F120" s="6"/>
      <c r="G120" s="10"/>
      <c r="H120" s="12"/>
      <c r="I120" s="70">
        <v>200</v>
      </c>
      <c r="J120" s="70"/>
      <c r="K120" s="70"/>
      <c r="L120" s="75"/>
      <c r="M120" s="25" t="s">
        <v>9</v>
      </c>
      <c r="N120" s="26" t="s">
        <v>299</v>
      </c>
      <c r="O120" s="27">
        <v>502</v>
      </c>
      <c r="P120" s="28">
        <v>4</v>
      </c>
      <c r="Q120" s="28">
        <v>8</v>
      </c>
      <c r="R120" s="28" t="s">
        <v>14</v>
      </c>
      <c r="S120" s="29" t="s">
        <v>222</v>
      </c>
      <c r="T120" s="28" t="s">
        <v>7</v>
      </c>
      <c r="U120" s="30" t="s">
        <v>412</v>
      </c>
      <c r="V120" s="31">
        <v>200</v>
      </c>
      <c r="W120" s="32">
        <v>5038242.26</v>
      </c>
      <c r="X120" s="33">
        <v>5028187.46</v>
      </c>
      <c r="Y120" s="62">
        <f t="shared" si="3"/>
        <v>99.800430398517605</v>
      </c>
    </row>
    <row r="121" spans="1:25" ht="56.25">
      <c r="A121" s="4"/>
      <c r="B121" s="6"/>
      <c r="C121" s="6"/>
      <c r="D121" s="11"/>
      <c r="E121" s="6"/>
      <c r="F121" s="6"/>
      <c r="G121" s="10"/>
      <c r="H121" s="9"/>
      <c r="I121" s="8"/>
      <c r="J121" s="70">
        <v>240</v>
      </c>
      <c r="K121" s="70"/>
      <c r="L121" s="75"/>
      <c r="M121" s="25" t="s">
        <v>9</v>
      </c>
      <c r="N121" s="26" t="s">
        <v>8</v>
      </c>
      <c r="O121" s="27">
        <v>502</v>
      </c>
      <c r="P121" s="28">
        <v>4</v>
      </c>
      <c r="Q121" s="28">
        <v>8</v>
      </c>
      <c r="R121" s="28" t="s">
        <v>14</v>
      </c>
      <c r="S121" s="29" t="s">
        <v>222</v>
      </c>
      <c r="T121" s="28" t="s">
        <v>7</v>
      </c>
      <c r="U121" s="30" t="s">
        <v>412</v>
      </c>
      <c r="V121" s="31" t="s">
        <v>3</v>
      </c>
      <c r="W121" s="32">
        <v>5038242.26</v>
      </c>
      <c r="X121" s="33">
        <v>5028187.46</v>
      </c>
      <c r="Y121" s="62">
        <f t="shared" si="3"/>
        <v>99.800430398517605</v>
      </c>
    </row>
    <row r="122" spans="1:25" ht="56.25">
      <c r="A122" s="4"/>
      <c r="B122" s="6"/>
      <c r="C122" s="6"/>
      <c r="D122" s="11"/>
      <c r="E122" s="6"/>
      <c r="F122" s="6"/>
      <c r="G122" s="7"/>
      <c r="H122" s="71" t="s">
        <v>213</v>
      </c>
      <c r="I122" s="71"/>
      <c r="J122" s="71"/>
      <c r="K122" s="71"/>
      <c r="L122" s="72"/>
      <c r="M122" s="25" t="s">
        <v>9</v>
      </c>
      <c r="N122" s="26" t="s">
        <v>413</v>
      </c>
      <c r="O122" s="27">
        <v>502</v>
      </c>
      <c r="P122" s="28">
        <v>4</v>
      </c>
      <c r="Q122" s="28">
        <v>8</v>
      </c>
      <c r="R122" s="28" t="s">
        <v>14</v>
      </c>
      <c r="S122" s="29" t="s">
        <v>222</v>
      </c>
      <c r="T122" s="28" t="s">
        <v>7</v>
      </c>
      <c r="U122" s="30" t="s">
        <v>414</v>
      </c>
      <c r="V122" s="31" t="s">
        <v>9</v>
      </c>
      <c r="W122" s="32">
        <v>265170.65000000002</v>
      </c>
      <c r="X122" s="33">
        <v>264641.44</v>
      </c>
      <c r="Y122" s="62">
        <f t="shared" si="3"/>
        <v>99.800426630926154</v>
      </c>
    </row>
    <row r="123" spans="1:25" ht="56.25">
      <c r="A123" s="4"/>
      <c r="B123" s="6"/>
      <c r="C123" s="6"/>
      <c r="D123" s="11"/>
      <c r="E123" s="6"/>
      <c r="F123" s="6"/>
      <c r="G123" s="10"/>
      <c r="H123" s="12"/>
      <c r="I123" s="70">
        <v>200</v>
      </c>
      <c r="J123" s="70"/>
      <c r="K123" s="70"/>
      <c r="L123" s="75"/>
      <c r="M123" s="25" t="s">
        <v>9</v>
      </c>
      <c r="N123" s="26" t="s">
        <v>299</v>
      </c>
      <c r="O123" s="27">
        <v>502</v>
      </c>
      <c r="P123" s="28">
        <v>4</v>
      </c>
      <c r="Q123" s="28">
        <v>8</v>
      </c>
      <c r="R123" s="28" t="s">
        <v>14</v>
      </c>
      <c r="S123" s="29" t="s">
        <v>222</v>
      </c>
      <c r="T123" s="28" t="s">
        <v>7</v>
      </c>
      <c r="U123" s="30" t="s">
        <v>414</v>
      </c>
      <c r="V123" s="31">
        <v>200</v>
      </c>
      <c r="W123" s="32">
        <v>265170.65000000002</v>
      </c>
      <c r="X123" s="33">
        <v>264641.44</v>
      </c>
      <c r="Y123" s="62">
        <f t="shared" si="3"/>
        <v>99.800426630926154</v>
      </c>
    </row>
    <row r="124" spans="1:25" ht="56.25">
      <c r="A124" s="4"/>
      <c r="B124" s="6"/>
      <c r="C124" s="6"/>
      <c r="D124" s="11"/>
      <c r="E124" s="6"/>
      <c r="F124" s="6"/>
      <c r="G124" s="10"/>
      <c r="H124" s="9"/>
      <c r="I124" s="8"/>
      <c r="J124" s="70">
        <v>240</v>
      </c>
      <c r="K124" s="70"/>
      <c r="L124" s="75"/>
      <c r="M124" s="25" t="s">
        <v>9</v>
      </c>
      <c r="N124" s="26" t="s">
        <v>8</v>
      </c>
      <c r="O124" s="27">
        <v>502</v>
      </c>
      <c r="P124" s="28">
        <v>4</v>
      </c>
      <c r="Q124" s="28">
        <v>8</v>
      </c>
      <c r="R124" s="28" t="s">
        <v>14</v>
      </c>
      <c r="S124" s="29" t="s">
        <v>222</v>
      </c>
      <c r="T124" s="28" t="s">
        <v>7</v>
      </c>
      <c r="U124" s="30" t="s">
        <v>414</v>
      </c>
      <c r="V124" s="31" t="s">
        <v>3</v>
      </c>
      <c r="W124" s="32">
        <v>265170.65000000002</v>
      </c>
      <c r="X124" s="33">
        <v>264641.44</v>
      </c>
      <c r="Y124" s="62">
        <f t="shared" si="3"/>
        <v>99.800426630926154</v>
      </c>
    </row>
    <row r="125" spans="1:25" ht="37.5">
      <c r="A125" s="4"/>
      <c r="B125" s="6"/>
      <c r="C125" s="6"/>
      <c r="D125" s="11"/>
      <c r="E125" s="6"/>
      <c r="F125" s="6"/>
      <c r="G125" s="7"/>
      <c r="H125" s="71" t="s">
        <v>212</v>
      </c>
      <c r="I125" s="71"/>
      <c r="J125" s="71"/>
      <c r="K125" s="71"/>
      <c r="L125" s="72"/>
      <c r="M125" s="25" t="s">
        <v>9</v>
      </c>
      <c r="N125" s="26" t="s">
        <v>221</v>
      </c>
      <c r="O125" s="27">
        <v>502</v>
      </c>
      <c r="P125" s="28">
        <v>4</v>
      </c>
      <c r="Q125" s="28">
        <v>9</v>
      </c>
      <c r="R125" s="28" t="s">
        <v>9</v>
      </c>
      <c r="S125" s="29" t="s">
        <v>9</v>
      </c>
      <c r="T125" s="28" t="s">
        <v>9</v>
      </c>
      <c r="U125" s="30" t="s">
        <v>9</v>
      </c>
      <c r="V125" s="31" t="s">
        <v>9</v>
      </c>
      <c r="W125" s="32">
        <f>W126</f>
        <v>31699457.440000001</v>
      </c>
      <c r="X125" s="32">
        <f>X126</f>
        <v>25696749.919999998</v>
      </c>
      <c r="Y125" s="62">
        <f t="shared" si="3"/>
        <v>81.063690028885233</v>
      </c>
    </row>
    <row r="126" spans="1:25" s="57" customFormat="1" ht="131.25">
      <c r="A126" s="45"/>
      <c r="B126" s="46"/>
      <c r="C126" s="46"/>
      <c r="D126" s="47"/>
      <c r="E126" s="46"/>
      <c r="F126" s="46"/>
      <c r="G126" s="58"/>
      <c r="H126" s="61"/>
      <c r="I126" s="79">
        <v>200</v>
      </c>
      <c r="J126" s="79"/>
      <c r="K126" s="79"/>
      <c r="L126" s="80"/>
      <c r="M126" s="49" t="s">
        <v>9</v>
      </c>
      <c r="N126" s="50" t="s">
        <v>302</v>
      </c>
      <c r="O126" s="51">
        <v>502</v>
      </c>
      <c r="P126" s="52">
        <v>4</v>
      </c>
      <c r="Q126" s="52">
        <v>9</v>
      </c>
      <c r="R126" s="52" t="s">
        <v>14</v>
      </c>
      <c r="S126" s="53" t="s">
        <v>39</v>
      </c>
      <c r="T126" s="52" t="s">
        <v>2</v>
      </c>
      <c r="U126" s="54" t="s">
        <v>1</v>
      </c>
      <c r="V126" s="55" t="s">
        <v>9</v>
      </c>
      <c r="W126" s="56">
        <f>W127+W132</f>
        <v>31699457.440000001</v>
      </c>
      <c r="X126" s="56">
        <f>X127+X132</f>
        <v>25696749.919999998</v>
      </c>
      <c r="Y126" s="63">
        <f t="shared" si="3"/>
        <v>81.063690028885233</v>
      </c>
    </row>
    <row r="127" spans="1:25" ht="56.25">
      <c r="A127" s="4"/>
      <c r="B127" s="6"/>
      <c r="C127" s="6"/>
      <c r="D127" s="11"/>
      <c r="E127" s="6"/>
      <c r="F127" s="6"/>
      <c r="G127" s="10"/>
      <c r="H127" s="9"/>
      <c r="I127" s="8"/>
      <c r="J127" s="70">
        <v>240</v>
      </c>
      <c r="K127" s="70"/>
      <c r="L127" s="75"/>
      <c r="M127" s="25" t="s">
        <v>9</v>
      </c>
      <c r="N127" s="26" t="s">
        <v>198</v>
      </c>
      <c r="O127" s="27">
        <v>502</v>
      </c>
      <c r="P127" s="28">
        <v>4</v>
      </c>
      <c r="Q127" s="28">
        <v>9</v>
      </c>
      <c r="R127" s="28" t="s">
        <v>14</v>
      </c>
      <c r="S127" s="29" t="s">
        <v>24</v>
      </c>
      <c r="T127" s="28" t="s">
        <v>2</v>
      </c>
      <c r="U127" s="30" t="s">
        <v>1</v>
      </c>
      <c r="V127" s="31" t="s">
        <v>9</v>
      </c>
      <c r="W127" s="32">
        <f t="shared" ref="W127:X129" si="4">W128</f>
        <v>11188273.84</v>
      </c>
      <c r="X127" s="32">
        <f t="shared" si="4"/>
        <v>5664460.0199999996</v>
      </c>
      <c r="Y127" s="62">
        <f t="shared" si="3"/>
        <v>50.628542892368102</v>
      </c>
    </row>
    <row r="128" spans="1:25" ht="56.25">
      <c r="A128" s="4"/>
      <c r="B128" s="70" t="s">
        <v>211</v>
      </c>
      <c r="C128" s="70"/>
      <c r="D128" s="70"/>
      <c r="E128" s="70"/>
      <c r="F128" s="70"/>
      <c r="G128" s="70"/>
      <c r="H128" s="70"/>
      <c r="I128" s="70"/>
      <c r="J128" s="70"/>
      <c r="K128" s="70"/>
      <c r="L128" s="75"/>
      <c r="M128" s="25" t="s">
        <v>9</v>
      </c>
      <c r="N128" s="26" t="s">
        <v>219</v>
      </c>
      <c r="O128" s="27">
        <v>502</v>
      </c>
      <c r="P128" s="28">
        <v>4</v>
      </c>
      <c r="Q128" s="28">
        <v>9</v>
      </c>
      <c r="R128" s="28" t="s">
        <v>14</v>
      </c>
      <c r="S128" s="29" t="s">
        <v>24</v>
      </c>
      <c r="T128" s="28" t="s">
        <v>76</v>
      </c>
      <c r="U128" s="30" t="s">
        <v>1</v>
      </c>
      <c r="V128" s="31" t="s">
        <v>9</v>
      </c>
      <c r="W128" s="32">
        <f t="shared" si="4"/>
        <v>11188273.84</v>
      </c>
      <c r="X128" s="32">
        <f t="shared" si="4"/>
        <v>5664460.0199999996</v>
      </c>
      <c r="Y128" s="62">
        <f t="shared" si="3"/>
        <v>50.628542892368102</v>
      </c>
    </row>
    <row r="129" spans="1:25" ht="93.75">
      <c r="A129" s="4"/>
      <c r="B129" s="70" t="s">
        <v>210</v>
      </c>
      <c r="C129" s="70"/>
      <c r="D129" s="70"/>
      <c r="E129" s="70"/>
      <c r="F129" s="70"/>
      <c r="G129" s="70"/>
      <c r="H129" s="70"/>
      <c r="I129" s="70"/>
      <c r="J129" s="70"/>
      <c r="K129" s="70"/>
      <c r="L129" s="75"/>
      <c r="M129" s="25" t="s">
        <v>9</v>
      </c>
      <c r="N129" s="26" t="s">
        <v>217</v>
      </c>
      <c r="O129" s="27">
        <v>502</v>
      </c>
      <c r="P129" s="28">
        <v>4</v>
      </c>
      <c r="Q129" s="28">
        <v>9</v>
      </c>
      <c r="R129" s="28" t="s">
        <v>14</v>
      </c>
      <c r="S129" s="29" t="s">
        <v>24</v>
      </c>
      <c r="T129" s="28" t="s">
        <v>76</v>
      </c>
      <c r="U129" s="30" t="s">
        <v>178</v>
      </c>
      <c r="V129" s="31" t="s">
        <v>9</v>
      </c>
      <c r="W129" s="32">
        <f t="shared" si="4"/>
        <v>11188273.84</v>
      </c>
      <c r="X129" s="32">
        <f t="shared" si="4"/>
        <v>5664460.0199999996</v>
      </c>
      <c r="Y129" s="62">
        <f t="shared" si="3"/>
        <v>50.628542892368102</v>
      </c>
    </row>
    <row r="130" spans="1:25" ht="56.25">
      <c r="A130" s="4"/>
      <c r="B130" s="6"/>
      <c r="C130" s="6"/>
      <c r="D130" s="11"/>
      <c r="E130" s="6"/>
      <c r="F130" s="6"/>
      <c r="G130" s="7"/>
      <c r="H130" s="71" t="s">
        <v>209</v>
      </c>
      <c r="I130" s="71"/>
      <c r="J130" s="71"/>
      <c r="K130" s="71"/>
      <c r="L130" s="72"/>
      <c r="M130" s="25" t="s">
        <v>9</v>
      </c>
      <c r="N130" s="26" t="s">
        <v>299</v>
      </c>
      <c r="O130" s="27">
        <v>502</v>
      </c>
      <c r="P130" s="28">
        <v>4</v>
      </c>
      <c r="Q130" s="28">
        <v>9</v>
      </c>
      <c r="R130" s="28" t="s">
        <v>14</v>
      </c>
      <c r="S130" s="29" t="s">
        <v>24</v>
      </c>
      <c r="T130" s="28" t="s">
        <v>76</v>
      </c>
      <c r="U130" s="30" t="s">
        <v>178</v>
      </c>
      <c r="V130" s="31">
        <v>200</v>
      </c>
      <c r="W130" s="32">
        <v>11188273.84</v>
      </c>
      <c r="X130" s="33">
        <v>5664460.0199999996</v>
      </c>
      <c r="Y130" s="62">
        <f t="shared" si="3"/>
        <v>50.628542892368102</v>
      </c>
    </row>
    <row r="131" spans="1:25" ht="56.25">
      <c r="A131" s="4"/>
      <c r="B131" s="6"/>
      <c r="C131" s="6"/>
      <c r="D131" s="11"/>
      <c r="E131" s="6"/>
      <c r="F131" s="6"/>
      <c r="G131" s="10"/>
      <c r="H131" s="12"/>
      <c r="I131" s="70">
        <v>800</v>
      </c>
      <c r="J131" s="70"/>
      <c r="K131" s="70"/>
      <c r="L131" s="75"/>
      <c r="M131" s="25" t="s">
        <v>9</v>
      </c>
      <c r="N131" s="26" t="s">
        <v>8</v>
      </c>
      <c r="O131" s="27">
        <v>502</v>
      </c>
      <c r="P131" s="28">
        <v>4</v>
      </c>
      <c r="Q131" s="28">
        <v>9</v>
      </c>
      <c r="R131" s="28" t="s">
        <v>14</v>
      </c>
      <c r="S131" s="29" t="s">
        <v>24</v>
      </c>
      <c r="T131" s="28" t="s">
        <v>76</v>
      </c>
      <c r="U131" s="30" t="s">
        <v>178</v>
      </c>
      <c r="V131" s="31" t="s">
        <v>3</v>
      </c>
      <c r="W131" s="32">
        <v>11188273.84</v>
      </c>
      <c r="X131" s="33">
        <v>5664460.0199999996</v>
      </c>
      <c r="Y131" s="62">
        <f t="shared" si="3"/>
        <v>50.628542892368102</v>
      </c>
    </row>
    <row r="132" spans="1:25" ht="56.25">
      <c r="A132" s="4"/>
      <c r="B132" s="6"/>
      <c r="C132" s="6"/>
      <c r="D132" s="11"/>
      <c r="E132" s="6"/>
      <c r="F132" s="6"/>
      <c r="G132" s="10"/>
      <c r="H132" s="9"/>
      <c r="I132" s="8"/>
      <c r="J132" s="70">
        <v>810</v>
      </c>
      <c r="K132" s="70"/>
      <c r="L132" s="75"/>
      <c r="M132" s="25" t="s">
        <v>9</v>
      </c>
      <c r="N132" s="26" t="s">
        <v>323</v>
      </c>
      <c r="O132" s="27">
        <v>502</v>
      </c>
      <c r="P132" s="28">
        <v>4</v>
      </c>
      <c r="Q132" s="28">
        <v>9</v>
      </c>
      <c r="R132" s="28" t="s">
        <v>14</v>
      </c>
      <c r="S132" s="29" t="s">
        <v>306</v>
      </c>
      <c r="T132" s="28" t="s">
        <v>2</v>
      </c>
      <c r="U132" s="30" t="s">
        <v>1</v>
      </c>
      <c r="V132" s="31" t="s">
        <v>9</v>
      </c>
      <c r="W132" s="32">
        <f>W133</f>
        <v>20511183.600000001</v>
      </c>
      <c r="X132" s="32">
        <f>X133</f>
        <v>20032289.899999999</v>
      </c>
      <c r="Y132" s="62">
        <f t="shared" si="3"/>
        <v>97.665206897177782</v>
      </c>
    </row>
    <row r="133" spans="1:25" ht="56.25">
      <c r="A133" s="4"/>
      <c r="B133" s="70" t="s">
        <v>48</v>
      </c>
      <c r="C133" s="70"/>
      <c r="D133" s="70"/>
      <c r="E133" s="70"/>
      <c r="F133" s="70"/>
      <c r="G133" s="70"/>
      <c r="H133" s="70"/>
      <c r="I133" s="70"/>
      <c r="J133" s="70"/>
      <c r="K133" s="70"/>
      <c r="L133" s="75"/>
      <c r="M133" s="25" t="s">
        <v>9</v>
      </c>
      <c r="N133" s="26" t="s">
        <v>307</v>
      </c>
      <c r="O133" s="27">
        <v>502</v>
      </c>
      <c r="P133" s="28">
        <v>4</v>
      </c>
      <c r="Q133" s="28">
        <v>9</v>
      </c>
      <c r="R133" s="28" t="s">
        <v>14</v>
      </c>
      <c r="S133" s="29" t="s">
        <v>306</v>
      </c>
      <c r="T133" s="28" t="s">
        <v>5</v>
      </c>
      <c r="U133" s="30" t="s">
        <v>1</v>
      </c>
      <c r="V133" s="31" t="s">
        <v>9</v>
      </c>
      <c r="W133" s="32">
        <f>W134+W137+W140+W143+W146+W149</f>
        <v>20511183.600000001</v>
      </c>
      <c r="X133" s="32">
        <f>X134+X137+X140+X143+X146+X149</f>
        <v>20032289.899999999</v>
      </c>
      <c r="Y133" s="62">
        <f t="shared" si="3"/>
        <v>97.665206897177782</v>
      </c>
    </row>
    <row r="134" spans="1:25" ht="93.75">
      <c r="A134" s="4"/>
      <c r="B134" s="70" t="s">
        <v>177</v>
      </c>
      <c r="C134" s="70"/>
      <c r="D134" s="70"/>
      <c r="E134" s="70"/>
      <c r="F134" s="70"/>
      <c r="G134" s="70"/>
      <c r="H134" s="70"/>
      <c r="I134" s="70"/>
      <c r="J134" s="70"/>
      <c r="K134" s="70"/>
      <c r="L134" s="75"/>
      <c r="M134" s="25" t="s">
        <v>9</v>
      </c>
      <c r="N134" s="26" t="s">
        <v>373</v>
      </c>
      <c r="O134" s="27">
        <v>502</v>
      </c>
      <c r="P134" s="28">
        <v>4</v>
      </c>
      <c r="Q134" s="28">
        <v>9</v>
      </c>
      <c r="R134" s="28" t="s">
        <v>14</v>
      </c>
      <c r="S134" s="29" t="s">
        <v>306</v>
      </c>
      <c r="T134" s="28" t="s">
        <v>5</v>
      </c>
      <c r="U134" s="30" t="s">
        <v>235</v>
      </c>
      <c r="V134" s="31" t="s">
        <v>9</v>
      </c>
      <c r="W134" s="32">
        <v>581938.17000000004</v>
      </c>
      <c r="X134" s="33">
        <v>581938.17000000004</v>
      </c>
      <c r="Y134" s="62">
        <f t="shared" si="3"/>
        <v>100</v>
      </c>
    </row>
    <row r="135" spans="1:25" ht="56.25">
      <c r="A135" s="4"/>
      <c r="B135" s="6"/>
      <c r="C135" s="6"/>
      <c r="D135" s="11"/>
      <c r="E135" s="6"/>
      <c r="F135" s="6"/>
      <c r="G135" s="7"/>
      <c r="H135" s="71" t="s">
        <v>207</v>
      </c>
      <c r="I135" s="71"/>
      <c r="J135" s="71"/>
      <c r="K135" s="71"/>
      <c r="L135" s="72"/>
      <c r="M135" s="25" t="s">
        <v>9</v>
      </c>
      <c r="N135" s="26" t="s">
        <v>270</v>
      </c>
      <c r="O135" s="27">
        <v>502</v>
      </c>
      <c r="P135" s="28">
        <v>4</v>
      </c>
      <c r="Q135" s="28">
        <v>9</v>
      </c>
      <c r="R135" s="28" t="s">
        <v>14</v>
      </c>
      <c r="S135" s="29" t="s">
        <v>306</v>
      </c>
      <c r="T135" s="28" t="s">
        <v>5</v>
      </c>
      <c r="U135" s="30" t="s">
        <v>235</v>
      </c>
      <c r="V135" s="31">
        <v>400</v>
      </c>
      <c r="W135" s="32">
        <v>581938.17000000004</v>
      </c>
      <c r="X135" s="33">
        <v>581938.17000000004</v>
      </c>
      <c r="Y135" s="62">
        <f t="shared" si="3"/>
        <v>100</v>
      </c>
    </row>
    <row r="136" spans="1:25" ht="18.75">
      <c r="A136" s="4"/>
      <c r="B136" s="6"/>
      <c r="C136" s="6"/>
      <c r="D136" s="11"/>
      <c r="E136" s="6"/>
      <c r="F136" s="6"/>
      <c r="G136" s="10"/>
      <c r="H136" s="12"/>
      <c r="I136" s="70">
        <v>200</v>
      </c>
      <c r="J136" s="70"/>
      <c r="K136" s="70"/>
      <c r="L136" s="75"/>
      <c r="M136" s="25" t="s">
        <v>9</v>
      </c>
      <c r="N136" s="26" t="s">
        <v>271</v>
      </c>
      <c r="O136" s="27">
        <v>502</v>
      </c>
      <c r="P136" s="28">
        <v>4</v>
      </c>
      <c r="Q136" s="28">
        <v>9</v>
      </c>
      <c r="R136" s="28" t="s">
        <v>14</v>
      </c>
      <c r="S136" s="29" t="s">
        <v>306</v>
      </c>
      <c r="T136" s="28" t="s">
        <v>5</v>
      </c>
      <c r="U136" s="30" t="s">
        <v>235</v>
      </c>
      <c r="V136" s="31" t="s">
        <v>272</v>
      </c>
      <c r="W136" s="32">
        <v>581938.17000000004</v>
      </c>
      <c r="X136" s="33">
        <v>581938.17000000004</v>
      </c>
      <c r="Y136" s="62">
        <f t="shared" si="3"/>
        <v>100</v>
      </c>
    </row>
    <row r="137" spans="1:25" ht="150">
      <c r="A137" s="4"/>
      <c r="B137" s="6"/>
      <c r="C137" s="6"/>
      <c r="D137" s="11"/>
      <c r="E137" s="6"/>
      <c r="F137" s="6"/>
      <c r="G137" s="10"/>
      <c r="H137" s="9"/>
      <c r="I137" s="8"/>
      <c r="J137" s="70">
        <v>240</v>
      </c>
      <c r="K137" s="70"/>
      <c r="L137" s="75"/>
      <c r="M137" s="25" t="s">
        <v>9</v>
      </c>
      <c r="N137" s="26" t="s">
        <v>458</v>
      </c>
      <c r="O137" s="27">
        <v>502</v>
      </c>
      <c r="P137" s="28">
        <v>4</v>
      </c>
      <c r="Q137" s="28">
        <v>9</v>
      </c>
      <c r="R137" s="28" t="s">
        <v>14</v>
      </c>
      <c r="S137" s="29" t="s">
        <v>306</v>
      </c>
      <c r="T137" s="28" t="s">
        <v>5</v>
      </c>
      <c r="U137" s="30" t="s">
        <v>415</v>
      </c>
      <c r="V137" s="31" t="s">
        <v>9</v>
      </c>
      <c r="W137" s="32">
        <v>154387</v>
      </c>
      <c r="X137" s="32">
        <v>154387</v>
      </c>
      <c r="Y137" s="62">
        <f t="shared" si="3"/>
        <v>100</v>
      </c>
    </row>
    <row r="138" spans="1:25" ht="56.25">
      <c r="A138" s="4"/>
      <c r="B138" s="70">
        <v>500</v>
      </c>
      <c r="C138" s="70"/>
      <c r="D138" s="70"/>
      <c r="E138" s="70"/>
      <c r="F138" s="70"/>
      <c r="G138" s="70"/>
      <c r="H138" s="70"/>
      <c r="I138" s="70"/>
      <c r="J138" s="70"/>
      <c r="K138" s="70"/>
      <c r="L138" s="75"/>
      <c r="M138" s="25" t="s">
        <v>9</v>
      </c>
      <c r="N138" s="26" t="s">
        <v>270</v>
      </c>
      <c r="O138" s="27">
        <v>502</v>
      </c>
      <c r="P138" s="28">
        <v>4</v>
      </c>
      <c r="Q138" s="28">
        <v>9</v>
      </c>
      <c r="R138" s="28" t="s">
        <v>14</v>
      </c>
      <c r="S138" s="29" t="s">
        <v>306</v>
      </c>
      <c r="T138" s="28" t="s">
        <v>5</v>
      </c>
      <c r="U138" s="30" t="s">
        <v>415</v>
      </c>
      <c r="V138" s="31">
        <v>400</v>
      </c>
      <c r="W138" s="32">
        <v>154387</v>
      </c>
      <c r="X138" s="32">
        <v>154387</v>
      </c>
      <c r="Y138" s="62">
        <f t="shared" si="3"/>
        <v>100</v>
      </c>
    </row>
    <row r="139" spans="1:25" ht="18.75">
      <c r="A139" s="4"/>
      <c r="B139" s="6"/>
      <c r="C139" s="8"/>
      <c r="D139" s="81">
        <v>501</v>
      </c>
      <c r="E139" s="81"/>
      <c r="F139" s="81"/>
      <c r="G139" s="81"/>
      <c r="H139" s="81"/>
      <c r="I139" s="81"/>
      <c r="J139" s="81"/>
      <c r="K139" s="81"/>
      <c r="L139" s="82"/>
      <c r="M139" s="25" t="s">
        <v>9</v>
      </c>
      <c r="N139" s="26" t="s">
        <v>271</v>
      </c>
      <c r="O139" s="27">
        <v>502</v>
      </c>
      <c r="P139" s="28">
        <v>4</v>
      </c>
      <c r="Q139" s="28">
        <v>9</v>
      </c>
      <c r="R139" s="28" t="s">
        <v>14</v>
      </c>
      <c r="S139" s="29" t="s">
        <v>306</v>
      </c>
      <c r="T139" s="28" t="s">
        <v>5</v>
      </c>
      <c r="U139" s="30" t="s">
        <v>415</v>
      </c>
      <c r="V139" s="31" t="s">
        <v>272</v>
      </c>
      <c r="W139" s="32">
        <v>154387</v>
      </c>
      <c r="X139" s="32">
        <v>154387</v>
      </c>
      <c r="Y139" s="62">
        <f t="shared" si="3"/>
        <v>100</v>
      </c>
    </row>
    <row r="140" spans="1:25" ht="75">
      <c r="A140" s="4"/>
      <c r="B140" s="70" t="s">
        <v>49</v>
      </c>
      <c r="C140" s="70"/>
      <c r="D140" s="70"/>
      <c r="E140" s="70"/>
      <c r="F140" s="70"/>
      <c r="G140" s="70"/>
      <c r="H140" s="70"/>
      <c r="I140" s="70"/>
      <c r="J140" s="70"/>
      <c r="K140" s="70"/>
      <c r="L140" s="75"/>
      <c r="M140" s="25" t="s">
        <v>9</v>
      </c>
      <c r="N140" s="26" t="s">
        <v>459</v>
      </c>
      <c r="O140" s="27">
        <v>502</v>
      </c>
      <c r="P140" s="28">
        <v>4</v>
      </c>
      <c r="Q140" s="28">
        <v>9</v>
      </c>
      <c r="R140" s="28" t="s">
        <v>14</v>
      </c>
      <c r="S140" s="29" t="s">
        <v>306</v>
      </c>
      <c r="T140" s="28" t="s">
        <v>5</v>
      </c>
      <c r="U140" s="30" t="s">
        <v>460</v>
      </c>
      <c r="V140" s="31" t="s">
        <v>9</v>
      </c>
      <c r="W140" s="32">
        <v>17123000</v>
      </c>
      <c r="X140" s="33">
        <v>16670577.33</v>
      </c>
      <c r="Y140" s="62">
        <f t="shared" si="3"/>
        <v>97.357807218361273</v>
      </c>
    </row>
    <row r="141" spans="1:25" ht="56.25">
      <c r="A141" s="4"/>
      <c r="B141" s="70" t="s">
        <v>48</v>
      </c>
      <c r="C141" s="70"/>
      <c r="D141" s="70"/>
      <c r="E141" s="70"/>
      <c r="F141" s="70"/>
      <c r="G141" s="70"/>
      <c r="H141" s="70"/>
      <c r="I141" s="70"/>
      <c r="J141" s="70"/>
      <c r="K141" s="70"/>
      <c r="L141" s="75"/>
      <c r="M141" s="25" t="s">
        <v>9</v>
      </c>
      <c r="N141" s="26" t="s">
        <v>299</v>
      </c>
      <c r="O141" s="27">
        <v>502</v>
      </c>
      <c r="P141" s="28">
        <v>4</v>
      </c>
      <c r="Q141" s="28">
        <v>9</v>
      </c>
      <c r="R141" s="28" t="s">
        <v>14</v>
      </c>
      <c r="S141" s="29" t="s">
        <v>306</v>
      </c>
      <c r="T141" s="28" t="s">
        <v>5</v>
      </c>
      <c r="U141" s="30" t="s">
        <v>460</v>
      </c>
      <c r="V141" s="31">
        <v>200</v>
      </c>
      <c r="W141" s="32">
        <v>17123000</v>
      </c>
      <c r="X141" s="33">
        <v>16670577.33</v>
      </c>
      <c r="Y141" s="62">
        <f t="shared" si="3"/>
        <v>97.357807218361273</v>
      </c>
    </row>
    <row r="142" spans="1:25" ht="56.25">
      <c r="A142" s="4"/>
      <c r="B142" s="70" t="s">
        <v>177</v>
      </c>
      <c r="C142" s="70"/>
      <c r="D142" s="70"/>
      <c r="E142" s="70"/>
      <c r="F142" s="70"/>
      <c r="G142" s="70"/>
      <c r="H142" s="70"/>
      <c r="I142" s="70"/>
      <c r="J142" s="70"/>
      <c r="K142" s="70"/>
      <c r="L142" s="75"/>
      <c r="M142" s="25" t="s">
        <v>9</v>
      </c>
      <c r="N142" s="26" t="s">
        <v>8</v>
      </c>
      <c r="O142" s="27">
        <v>502</v>
      </c>
      <c r="P142" s="28">
        <v>4</v>
      </c>
      <c r="Q142" s="28">
        <v>9</v>
      </c>
      <c r="R142" s="28" t="s">
        <v>14</v>
      </c>
      <c r="S142" s="29" t="s">
        <v>306</v>
      </c>
      <c r="T142" s="28" t="s">
        <v>5</v>
      </c>
      <c r="U142" s="30" t="s">
        <v>460</v>
      </c>
      <c r="V142" s="31" t="s">
        <v>3</v>
      </c>
      <c r="W142" s="32">
        <v>17123000</v>
      </c>
      <c r="X142" s="33">
        <v>16670577.33</v>
      </c>
      <c r="Y142" s="62">
        <f t="shared" si="3"/>
        <v>97.357807218361273</v>
      </c>
    </row>
    <row r="143" spans="1:25" ht="75">
      <c r="A143" s="4"/>
      <c r="B143" s="6"/>
      <c r="C143" s="6"/>
      <c r="D143" s="11"/>
      <c r="E143" s="6"/>
      <c r="F143" s="6"/>
      <c r="G143" s="7"/>
      <c r="H143" s="71" t="s">
        <v>203</v>
      </c>
      <c r="I143" s="71"/>
      <c r="J143" s="71"/>
      <c r="K143" s="71"/>
      <c r="L143" s="72"/>
      <c r="M143" s="25" t="s">
        <v>9</v>
      </c>
      <c r="N143" s="26" t="s">
        <v>459</v>
      </c>
      <c r="O143" s="27">
        <v>502</v>
      </c>
      <c r="P143" s="28">
        <v>4</v>
      </c>
      <c r="Q143" s="28">
        <v>9</v>
      </c>
      <c r="R143" s="28" t="s">
        <v>14</v>
      </c>
      <c r="S143" s="29" t="s">
        <v>306</v>
      </c>
      <c r="T143" s="28" t="s">
        <v>5</v>
      </c>
      <c r="U143" s="30" t="s">
        <v>461</v>
      </c>
      <c r="V143" s="31" t="s">
        <v>9</v>
      </c>
      <c r="W143" s="32">
        <v>1001858.43</v>
      </c>
      <c r="X143" s="33">
        <v>975387.4</v>
      </c>
      <c r="Y143" s="62">
        <f t="shared" si="3"/>
        <v>97.357807330123478</v>
      </c>
    </row>
    <row r="144" spans="1:25" ht="56.25">
      <c r="A144" s="4"/>
      <c r="B144" s="6"/>
      <c r="C144" s="6"/>
      <c r="D144" s="11"/>
      <c r="E144" s="6"/>
      <c r="F144" s="6"/>
      <c r="G144" s="10"/>
      <c r="H144" s="12"/>
      <c r="I144" s="70">
        <v>200</v>
      </c>
      <c r="J144" s="70"/>
      <c r="K144" s="70"/>
      <c r="L144" s="75"/>
      <c r="M144" s="25" t="s">
        <v>9</v>
      </c>
      <c r="N144" s="26" t="s">
        <v>299</v>
      </c>
      <c r="O144" s="27">
        <v>502</v>
      </c>
      <c r="P144" s="28">
        <v>4</v>
      </c>
      <c r="Q144" s="28">
        <v>9</v>
      </c>
      <c r="R144" s="28" t="s">
        <v>14</v>
      </c>
      <c r="S144" s="29" t="s">
        <v>306</v>
      </c>
      <c r="T144" s="28" t="s">
        <v>5</v>
      </c>
      <c r="U144" s="30" t="s">
        <v>461</v>
      </c>
      <c r="V144" s="31">
        <v>200</v>
      </c>
      <c r="W144" s="32">
        <v>1001858.43</v>
      </c>
      <c r="X144" s="33">
        <v>975387.4</v>
      </c>
      <c r="Y144" s="62">
        <f t="shared" si="3"/>
        <v>97.357807330123478</v>
      </c>
    </row>
    <row r="145" spans="1:25" ht="56.25">
      <c r="A145" s="4"/>
      <c r="B145" s="6"/>
      <c r="C145" s="6"/>
      <c r="D145" s="11"/>
      <c r="E145" s="6"/>
      <c r="F145" s="6"/>
      <c r="G145" s="10"/>
      <c r="H145" s="9"/>
      <c r="I145" s="8"/>
      <c r="J145" s="70">
        <v>240</v>
      </c>
      <c r="K145" s="70"/>
      <c r="L145" s="75"/>
      <c r="M145" s="25" t="s">
        <v>9</v>
      </c>
      <c r="N145" s="26" t="s">
        <v>8</v>
      </c>
      <c r="O145" s="27">
        <v>502</v>
      </c>
      <c r="P145" s="28">
        <v>4</v>
      </c>
      <c r="Q145" s="28">
        <v>9</v>
      </c>
      <c r="R145" s="28" t="s">
        <v>14</v>
      </c>
      <c r="S145" s="29" t="s">
        <v>306</v>
      </c>
      <c r="T145" s="28" t="s">
        <v>5</v>
      </c>
      <c r="U145" s="30" t="s">
        <v>461</v>
      </c>
      <c r="V145" s="31" t="s">
        <v>3</v>
      </c>
      <c r="W145" s="32">
        <v>1001858.43</v>
      </c>
      <c r="X145" s="33">
        <v>975387.4</v>
      </c>
      <c r="Y145" s="62">
        <f t="shared" si="3"/>
        <v>97.357807330123478</v>
      </c>
    </row>
    <row r="146" spans="1:25" ht="187.5">
      <c r="A146" s="4"/>
      <c r="B146" s="6"/>
      <c r="C146" s="8"/>
      <c r="D146" s="81">
        <v>502</v>
      </c>
      <c r="E146" s="81"/>
      <c r="F146" s="81"/>
      <c r="G146" s="81"/>
      <c r="H146" s="81"/>
      <c r="I146" s="81"/>
      <c r="J146" s="81"/>
      <c r="K146" s="81"/>
      <c r="L146" s="82"/>
      <c r="M146" s="25" t="s">
        <v>9</v>
      </c>
      <c r="N146" s="26" t="s">
        <v>436</v>
      </c>
      <c r="O146" s="27">
        <v>502</v>
      </c>
      <c r="P146" s="28">
        <v>4</v>
      </c>
      <c r="Q146" s="28">
        <v>9</v>
      </c>
      <c r="R146" s="28" t="s">
        <v>14</v>
      </c>
      <c r="S146" s="29" t="s">
        <v>306</v>
      </c>
      <c r="T146" s="28" t="s">
        <v>5</v>
      </c>
      <c r="U146" s="30" t="s">
        <v>437</v>
      </c>
      <c r="V146" s="31" t="s">
        <v>9</v>
      </c>
      <c r="W146" s="32">
        <v>82500</v>
      </c>
      <c r="X146" s="32">
        <v>82500</v>
      </c>
      <c r="Y146" s="62">
        <f t="shared" si="3"/>
        <v>100</v>
      </c>
    </row>
    <row r="147" spans="1:25" ht="56.25">
      <c r="A147" s="4"/>
      <c r="B147" s="70" t="s">
        <v>49</v>
      </c>
      <c r="C147" s="70"/>
      <c r="D147" s="70"/>
      <c r="E147" s="70"/>
      <c r="F147" s="70"/>
      <c r="G147" s="70"/>
      <c r="H147" s="70"/>
      <c r="I147" s="70"/>
      <c r="J147" s="70"/>
      <c r="K147" s="70"/>
      <c r="L147" s="75"/>
      <c r="M147" s="25" t="s">
        <v>9</v>
      </c>
      <c r="N147" s="26" t="s">
        <v>270</v>
      </c>
      <c r="O147" s="27">
        <v>502</v>
      </c>
      <c r="P147" s="28">
        <v>4</v>
      </c>
      <c r="Q147" s="28">
        <v>9</v>
      </c>
      <c r="R147" s="28" t="s">
        <v>14</v>
      </c>
      <c r="S147" s="29" t="s">
        <v>306</v>
      </c>
      <c r="T147" s="28" t="s">
        <v>5</v>
      </c>
      <c r="U147" s="30" t="s">
        <v>437</v>
      </c>
      <c r="V147" s="31">
        <v>400</v>
      </c>
      <c r="W147" s="32">
        <v>82500</v>
      </c>
      <c r="X147" s="32">
        <v>82500</v>
      </c>
      <c r="Y147" s="62">
        <f t="shared" si="3"/>
        <v>100</v>
      </c>
    </row>
    <row r="148" spans="1:25" ht="18.75">
      <c r="A148" s="4"/>
      <c r="B148" s="70" t="s">
        <v>199</v>
      </c>
      <c r="C148" s="70"/>
      <c r="D148" s="70"/>
      <c r="E148" s="70"/>
      <c r="F148" s="70"/>
      <c r="G148" s="70"/>
      <c r="H148" s="70"/>
      <c r="I148" s="70"/>
      <c r="J148" s="70"/>
      <c r="K148" s="70"/>
      <c r="L148" s="75"/>
      <c r="M148" s="25" t="s">
        <v>9</v>
      </c>
      <c r="N148" s="26" t="s">
        <v>271</v>
      </c>
      <c r="O148" s="27">
        <v>502</v>
      </c>
      <c r="P148" s="28">
        <v>4</v>
      </c>
      <c r="Q148" s="28">
        <v>9</v>
      </c>
      <c r="R148" s="28" t="s">
        <v>14</v>
      </c>
      <c r="S148" s="29" t="s">
        <v>306</v>
      </c>
      <c r="T148" s="28" t="s">
        <v>5</v>
      </c>
      <c r="U148" s="30" t="s">
        <v>437</v>
      </c>
      <c r="V148" s="31" t="s">
        <v>272</v>
      </c>
      <c r="W148" s="32">
        <v>82500</v>
      </c>
      <c r="X148" s="32">
        <v>82500</v>
      </c>
      <c r="Y148" s="62">
        <f t="shared" si="3"/>
        <v>100</v>
      </c>
    </row>
    <row r="149" spans="1:25" ht="187.5">
      <c r="A149" s="4"/>
      <c r="B149" s="70" t="s">
        <v>197</v>
      </c>
      <c r="C149" s="70"/>
      <c r="D149" s="70"/>
      <c r="E149" s="70"/>
      <c r="F149" s="70"/>
      <c r="G149" s="70"/>
      <c r="H149" s="70"/>
      <c r="I149" s="70"/>
      <c r="J149" s="70"/>
      <c r="K149" s="70"/>
      <c r="L149" s="75"/>
      <c r="M149" s="25" t="s">
        <v>9</v>
      </c>
      <c r="N149" s="26" t="s">
        <v>436</v>
      </c>
      <c r="O149" s="27">
        <v>502</v>
      </c>
      <c r="P149" s="28">
        <v>4</v>
      </c>
      <c r="Q149" s="28">
        <v>9</v>
      </c>
      <c r="R149" s="28" t="s">
        <v>14</v>
      </c>
      <c r="S149" s="29" t="s">
        <v>306</v>
      </c>
      <c r="T149" s="28" t="s">
        <v>5</v>
      </c>
      <c r="U149" s="30" t="s">
        <v>438</v>
      </c>
      <c r="V149" s="31" t="s">
        <v>9</v>
      </c>
      <c r="W149" s="32">
        <v>1567500</v>
      </c>
      <c r="X149" s="33">
        <v>1567500</v>
      </c>
      <c r="Y149" s="62">
        <f t="shared" si="3"/>
        <v>100</v>
      </c>
    </row>
    <row r="150" spans="1:25" ht="56.25">
      <c r="A150" s="4"/>
      <c r="B150" s="6"/>
      <c r="C150" s="6"/>
      <c r="D150" s="11"/>
      <c r="E150" s="6"/>
      <c r="F150" s="6"/>
      <c r="G150" s="7"/>
      <c r="H150" s="71" t="s">
        <v>196</v>
      </c>
      <c r="I150" s="71"/>
      <c r="J150" s="71"/>
      <c r="K150" s="71"/>
      <c r="L150" s="72"/>
      <c r="M150" s="25" t="s">
        <v>9</v>
      </c>
      <c r="N150" s="26" t="s">
        <v>270</v>
      </c>
      <c r="O150" s="27">
        <v>502</v>
      </c>
      <c r="P150" s="28">
        <v>4</v>
      </c>
      <c r="Q150" s="28">
        <v>9</v>
      </c>
      <c r="R150" s="28" t="s">
        <v>14</v>
      </c>
      <c r="S150" s="29" t="s">
        <v>306</v>
      </c>
      <c r="T150" s="28" t="s">
        <v>5</v>
      </c>
      <c r="U150" s="30" t="s">
        <v>438</v>
      </c>
      <c r="V150" s="31">
        <v>400</v>
      </c>
      <c r="W150" s="32">
        <v>1567500</v>
      </c>
      <c r="X150" s="33">
        <v>1567500</v>
      </c>
      <c r="Y150" s="62">
        <f t="shared" si="3"/>
        <v>100</v>
      </c>
    </row>
    <row r="151" spans="1:25" ht="18.75">
      <c r="A151" s="4"/>
      <c r="B151" s="6"/>
      <c r="C151" s="6"/>
      <c r="D151" s="11"/>
      <c r="E151" s="6"/>
      <c r="F151" s="6"/>
      <c r="G151" s="10"/>
      <c r="H151" s="12"/>
      <c r="I151" s="70">
        <v>200</v>
      </c>
      <c r="J151" s="70"/>
      <c r="K151" s="70"/>
      <c r="L151" s="75"/>
      <c r="M151" s="25" t="s">
        <v>9</v>
      </c>
      <c r="N151" s="26" t="s">
        <v>271</v>
      </c>
      <c r="O151" s="27">
        <v>502</v>
      </c>
      <c r="P151" s="28">
        <v>4</v>
      </c>
      <c r="Q151" s="28">
        <v>9</v>
      </c>
      <c r="R151" s="28" t="s">
        <v>14</v>
      </c>
      <c r="S151" s="29" t="s">
        <v>306</v>
      </c>
      <c r="T151" s="28" t="s">
        <v>5</v>
      </c>
      <c r="U151" s="30" t="s">
        <v>438</v>
      </c>
      <c r="V151" s="31" t="s">
        <v>272</v>
      </c>
      <c r="W151" s="32">
        <v>1567500</v>
      </c>
      <c r="X151" s="33">
        <v>1567500</v>
      </c>
      <c r="Y151" s="62">
        <f t="shared" si="3"/>
        <v>100</v>
      </c>
    </row>
    <row r="152" spans="1:25" ht="37.5">
      <c r="A152" s="4"/>
      <c r="B152" s="6"/>
      <c r="C152" s="6"/>
      <c r="D152" s="11"/>
      <c r="E152" s="6"/>
      <c r="F152" s="6"/>
      <c r="G152" s="10"/>
      <c r="H152" s="9"/>
      <c r="I152" s="8"/>
      <c r="J152" s="70">
        <v>240</v>
      </c>
      <c r="K152" s="70"/>
      <c r="L152" s="75"/>
      <c r="M152" s="25" t="s">
        <v>9</v>
      </c>
      <c r="N152" s="26" t="s">
        <v>215</v>
      </c>
      <c r="O152" s="27">
        <v>502</v>
      </c>
      <c r="P152" s="28">
        <v>4</v>
      </c>
      <c r="Q152" s="28">
        <v>12</v>
      </c>
      <c r="R152" s="28" t="s">
        <v>9</v>
      </c>
      <c r="S152" s="29" t="s">
        <v>9</v>
      </c>
      <c r="T152" s="28" t="s">
        <v>9</v>
      </c>
      <c r="U152" s="30" t="s">
        <v>9</v>
      </c>
      <c r="V152" s="31" t="s">
        <v>9</v>
      </c>
      <c r="W152" s="32">
        <v>1487522.25</v>
      </c>
      <c r="X152" s="32">
        <v>1487522.25</v>
      </c>
      <c r="Y152" s="62">
        <f t="shared" si="3"/>
        <v>100</v>
      </c>
    </row>
    <row r="153" spans="1:25" ht="131.25">
      <c r="A153" s="4"/>
      <c r="B153" s="70" t="s">
        <v>195</v>
      </c>
      <c r="C153" s="70"/>
      <c r="D153" s="70"/>
      <c r="E153" s="70"/>
      <c r="F153" s="70"/>
      <c r="G153" s="70"/>
      <c r="H153" s="70"/>
      <c r="I153" s="70"/>
      <c r="J153" s="70"/>
      <c r="K153" s="70"/>
      <c r="L153" s="75"/>
      <c r="M153" s="25" t="s">
        <v>9</v>
      </c>
      <c r="N153" s="26" t="s">
        <v>302</v>
      </c>
      <c r="O153" s="27">
        <v>502</v>
      </c>
      <c r="P153" s="28">
        <v>4</v>
      </c>
      <c r="Q153" s="28">
        <v>12</v>
      </c>
      <c r="R153" s="28" t="s">
        <v>14</v>
      </c>
      <c r="S153" s="29" t="s">
        <v>39</v>
      </c>
      <c r="T153" s="28" t="s">
        <v>2</v>
      </c>
      <c r="U153" s="30" t="s">
        <v>1</v>
      </c>
      <c r="V153" s="31" t="s">
        <v>9</v>
      </c>
      <c r="W153" s="32">
        <v>1487522.25</v>
      </c>
      <c r="X153" s="32">
        <v>1487522.25</v>
      </c>
      <c r="Y153" s="62">
        <f t="shared" si="3"/>
        <v>100</v>
      </c>
    </row>
    <row r="154" spans="1:25" ht="56.25">
      <c r="A154" s="4"/>
      <c r="B154" s="6"/>
      <c r="C154" s="6"/>
      <c r="D154" s="11"/>
      <c r="E154" s="6"/>
      <c r="F154" s="6"/>
      <c r="G154" s="7"/>
      <c r="H154" s="71" t="s">
        <v>194</v>
      </c>
      <c r="I154" s="71"/>
      <c r="J154" s="71"/>
      <c r="K154" s="71"/>
      <c r="L154" s="72"/>
      <c r="M154" s="25" t="s">
        <v>9</v>
      </c>
      <c r="N154" s="26" t="s">
        <v>279</v>
      </c>
      <c r="O154" s="27">
        <v>502</v>
      </c>
      <c r="P154" s="28">
        <v>4</v>
      </c>
      <c r="Q154" s="28">
        <v>12</v>
      </c>
      <c r="R154" s="28" t="s">
        <v>14</v>
      </c>
      <c r="S154" s="29" t="s">
        <v>280</v>
      </c>
      <c r="T154" s="28" t="s">
        <v>2</v>
      </c>
      <c r="U154" s="30" t="s">
        <v>1</v>
      </c>
      <c r="V154" s="31" t="s">
        <v>9</v>
      </c>
      <c r="W154" s="32">
        <v>1200000</v>
      </c>
      <c r="X154" s="32">
        <v>1200000</v>
      </c>
      <c r="Y154" s="62">
        <f t="shared" si="3"/>
        <v>100</v>
      </c>
    </row>
    <row r="155" spans="1:25" ht="93.75">
      <c r="A155" s="4"/>
      <c r="B155" s="6"/>
      <c r="C155" s="6"/>
      <c r="D155" s="11"/>
      <c r="E155" s="6"/>
      <c r="F155" s="6"/>
      <c r="G155" s="10"/>
      <c r="H155" s="12"/>
      <c r="I155" s="70">
        <v>200</v>
      </c>
      <c r="J155" s="70"/>
      <c r="K155" s="70"/>
      <c r="L155" s="75"/>
      <c r="M155" s="25" t="s">
        <v>9</v>
      </c>
      <c r="N155" s="26" t="s">
        <v>289</v>
      </c>
      <c r="O155" s="27">
        <v>502</v>
      </c>
      <c r="P155" s="28">
        <v>4</v>
      </c>
      <c r="Q155" s="28">
        <v>12</v>
      </c>
      <c r="R155" s="28" t="s">
        <v>14</v>
      </c>
      <c r="S155" s="29" t="s">
        <v>280</v>
      </c>
      <c r="T155" s="28" t="s">
        <v>97</v>
      </c>
      <c r="U155" s="30" t="s">
        <v>1</v>
      </c>
      <c r="V155" s="31" t="s">
        <v>9</v>
      </c>
      <c r="W155" s="32">
        <v>1200000</v>
      </c>
      <c r="X155" s="32">
        <v>1200000</v>
      </c>
      <c r="Y155" s="62">
        <f t="shared" si="3"/>
        <v>100</v>
      </c>
    </row>
    <row r="156" spans="1:25" ht="168.75">
      <c r="A156" s="4"/>
      <c r="B156" s="6"/>
      <c r="C156" s="6"/>
      <c r="D156" s="11"/>
      <c r="E156" s="6"/>
      <c r="F156" s="6"/>
      <c r="G156" s="10"/>
      <c r="H156" s="9"/>
      <c r="I156" s="8"/>
      <c r="J156" s="70">
        <v>240</v>
      </c>
      <c r="K156" s="70"/>
      <c r="L156" s="75"/>
      <c r="M156" s="25" t="s">
        <v>9</v>
      </c>
      <c r="N156" s="26" t="s">
        <v>308</v>
      </c>
      <c r="O156" s="27">
        <v>502</v>
      </c>
      <c r="P156" s="28">
        <v>4</v>
      </c>
      <c r="Q156" s="28">
        <v>12</v>
      </c>
      <c r="R156" s="28" t="s">
        <v>14</v>
      </c>
      <c r="S156" s="29" t="s">
        <v>280</v>
      </c>
      <c r="T156" s="28" t="s">
        <v>97</v>
      </c>
      <c r="U156" s="30" t="s">
        <v>188</v>
      </c>
      <c r="V156" s="31" t="s">
        <v>9</v>
      </c>
      <c r="W156" s="32">
        <v>300000</v>
      </c>
      <c r="X156" s="32">
        <v>300000</v>
      </c>
      <c r="Y156" s="62">
        <f t="shared" si="3"/>
        <v>100</v>
      </c>
    </row>
    <row r="157" spans="1:25" ht="56.25">
      <c r="A157" s="4"/>
      <c r="B157" s="70">
        <v>1000</v>
      </c>
      <c r="C157" s="70"/>
      <c r="D157" s="70"/>
      <c r="E157" s="70"/>
      <c r="F157" s="70"/>
      <c r="G157" s="70"/>
      <c r="H157" s="70"/>
      <c r="I157" s="70"/>
      <c r="J157" s="70"/>
      <c r="K157" s="70"/>
      <c r="L157" s="75"/>
      <c r="M157" s="25" t="s">
        <v>9</v>
      </c>
      <c r="N157" s="26" t="s">
        <v>299</v>
      </c>
      <c r="O157" s="27">
        <v>502</v>
      </c>
      <c r="P157" s="28">
        <v>4</v>
      </c>
      <c r="Q157" s="28">
        <v>12</v>
      </c>
      <c r="R157" s="28" t="s">
        <v>14</v>
      </c>
      <c r="S157" s="29" t="s">
        <v>280</v>
      </c>
      <c r="T157" s="28" t="s">
        <v>97</v>
      </c>
      <c r="U157" s="30" t="s">
        <v>188</v>
      </c>
      <c r="V157" s="31">
        <v>200</v>
      </c>
      <c r="W157" s="32">
        <v>300000</v>
      </c>
      <c r="X157" s="32">
        <v>300000</v>
      </c>
      <c r="Y157" s="62">
        <f t="shared" si="3"/>
        <v>100</v>
      </c>
    </row>
    <row r="158" spans="1:25" ht="56.25">
      <c r="A158" s="4"/>
      <c r="B158" s="6"/>
      <c r="C158" s="8"/>
      <c r="D158" s="81">
        <v>1001</v>
      </c>
      <c r="E158" s="81"/>
      <c r="F158" s="81"/>
      <c r="G158" s="81"/>
      <c r="H158" s="81"/>
      <c r="I158" s="81"/>
      <c r="J158" s="81"/>
      <c r="K158" s="81"/>
      <c r="L158" s="82"/>
      <c r="M158" s="25" t="s">
        <v>9</v>
      </c>
      <c r="N158" s="26" t="s">
        <v>8</v>
      </c>
      <c r="O158" s="27">
        <v>502</v>
      </c>
      <c r="P158" s="28">
        <v>4</v>
      </c>
      <c r="Q158" s="28">
        <v>12</v>
      </c>
      <c r="R158" s="28" t="s">
        <v>14</v>
      </c>
      <c r="S158" s="29" t="s">
        <v>280</v>
      </c>
      <c r="T158" s="28" t="s">
        <v>97</v>
      </c>
      <c r="U158" s="30" t="s">
        <v>188</v>
      </c>
      <c r="V158" s="31" t="s">
        <v>3</v>
      </c>
      <c r="W158" s="32">
        <v>300000</v>
      </c>
      <c r="X158" s="32">
        <v>300000</v>
      </c>
      <c r="Y158" s="62">
        <f t="shared" si="3"/>
        <v>100</v>
      </c>
    </row>
    <row r="159" spans="1:25" ht="168.75">
      <c r="A159" s="4"/>
      <c r="B159" s="70" t="s">
        <v>49</v>
      </c>
      <c r="C159" s="70"/>
      <c r="D159" s="70"/>
      <c r="E159" s="70"/>
      <c r="F159" s="70"/>
      <c r="G159" s="70"/>
      <c r="H159" s="70"/>
      <c r="I159" s="70"/>
      <c r="J159" s="70"/>
      <c r="K159" s="70"/>
      <c r="L159" s="75"/>
      <c r="M159" s="25" t="s">
        <v>9</v>
      </c>
      <c r="N159" s="26" t="s">
        <v>308</v>
      </c>
      <c r="O159" s="27">
        <v>502</v>
      </c>
      <c r="P159" s="28">
        <v>4</v>
      </c>
      <c r="Q159" s="28">
        <v>12</v>
      </c>
      <c r="R159" s="28" t="s">
        <v>14</v>
      </c>
      <c r="S159" s="29" t="s">
        <v>280</v>
      </c>
      <c r="T159" s="28" t="s">
        <v>97</v>
      </c>
      <c r="U159" s="30" t="s">
        <v>422</v>
      </c>
      <c r="V159" s="31" t="s">
        <v>9</v>
      </c>
      <c r="W159" s="32">
        <v>810000</v>
      </c>
      <c r="X159" s="33">
        <v>810000</v>
      </c>
      <c r="Y159" s="62">
        <f t="shared" si="3"/>
        <v>100</v>
      </c>
    </row>
    <row r="160" spans="1:25" ht="56.25">
      <c r="A160" s="4"/>
      <c r="B160" s="70" t="s">
        <v>48</v>
      </c>
      <c r="C160" s="70"/>
      <c r="D160" s="70"/>
      <c r="E160" s="70"/>
      <c r="F160" s="70"/>
      <c r="G160" s="70"/>
      <c r="H160" s="70"/>
      <c r="I160" s="70"/>
      <c r="J160" s="70"/>
      <c r="K160" s="70"/>
      <c r="L160" s="75"/>
      <c r="M160" s="25" t="s">
        <v>9</v>
      </c>
      <c r="N160" s="26" t="s">
        <v>299</v>
      </c>
      <c r="O160" s="27">
        <v>502</v>
      </c>
      <c r="P160" s="28">
        <v>4</v>
      </c>
      <c r="Q160" s="28">
        <v>12</v>
      </c>
      <c r="R160" s="28" t="s">
        <v>14</v>
      </c>
      <c r="S160" s="29" t="s">
        <v>280</v>
      </c>
      <c r="T160" s="28" t="s">
        <v>97</v>
      </c>
      <c r="U160" s="30" t="s">
        <v>422</v>
      </c>
      <c r="V160" s="31">
        <v>200</v>
      </c>
      <c r="W160" s="32">
        <v>810000</v>
      </c>
      <c r="X160" s="33">
        <v>810000</v>
      </c>
      <c r="Y160" s="62">
        <f t="shared" si="3"/>
        <v>100</v>
      </c>
    </row>
    <row r="161" spans="1:25" ht="56.25">
      <c r="A161" s="4"/>
      <c r="B161" s="70" t="s">
        <v>177</v>
      </c>
      <c r="C161" s="70"/>
      <c r="D161" s="70"/>
      <c r="E161" s="70"/>
      <c r="F161" s="70"/>
      <c r="G161" s="70"/>
      <c r="H161" s="70"/>
      <c r="I161" s="70"/>
      <c r="J161" s="70"/>
      <c r="K161" s="70"/>
      <c r="L161" s="75"/>
      <c r="M161" s="25" t="s">
        <v>9</v>
      </c>
      <c r="N161" s="26" t="s">
        <v>8</v>
      </c>
      <c r="O161" s="27">
        <v>502</v>
      </c>
      <c r="P161" s="28">
        <v>4</v>
      </c>
      <c r="Q161" s="28">
        <v>12</v>
      </c>
      <c r="R161" s="28" t="s">
        <v>14</v>
      </c>
      <c r="S161" s="29" t="s">
        <v>280</v>
      </c>
      <c r="T161" s="28" t="s">
        <v>97</v>
      </c>
      <c r="U161" s="30" t="s">
        <v>422</v>
      </c>
      <c r="V161" s="31" t="s">
        <v>3</v>
      </c>
      <c r="W161" s="32">
        <v>810000</v>
      </c>
      <c r="X161" s="33">
        <v>810000</v>
      </c>
      <c r="Y161" s="62">
        <f t="shared" si="3"/>
        <v>100</v>
      </c>
    </row>
    <row r="162" spans="1:25" ht="168.75">
      <c r="A162" s="4"/>
      <c r="B162" s="6"/>
      <c r="C162" s="6"/>
      <c r="D162" s="11"/>
      <c r="E162" s="6"/>
      <c r="F162" s="6"/>
      <c r="G162" s="7"/>
      <c r="H162" s="71" t="s">
        <v>192</v>
      </c>
      <c r="I162" s="71"/>
      <c r="J162" s="71"/>
      <c r="K162" s="71"/>
      <c r="L162" s="72"/>
      <c r="M162" s="25" t="s">
        <v>9</v>
      </c>
      <c r="N162" s="26" t="s">
        <v>308</v>
      </c>
      <c r="O162" s="27">
        <v>502</v>
      </c>
      <c r="P162" s="28">
        <v>4</v>
      </c>
      <c r="Q162" s="28">
        <v>12</v>
      </c>
      <c r="R162" s="28" t="s">
        <v>14</v>
      </c>
      <c r="S162" s="29" t="s">
        <v>280</v>
      </c>
      <c r="T162" s="28" t="s">
        <v>97</v>
      </c>
      <c r="U162" s="30" t="s">
        <v>423</v>
      </c>
      <c r="V162" s="31" t="s">
        <v>9</v>
      </c>
      <c r="W162" s="32">
        <v>90000</v>
      </c>
      <c r="X162" s="32">
        <v>90000</v>
      </c>
      <c r="Y162" s="62">
        <f t="shared" si="3"/>
        <v>100</v>
      </c>
    </row>
    <row r="163" spans="1:25" ht="56.25">
      <c r="A163" s="4"/>
      <c r="B163" s="6"/>
      <c r="C163" s="6"/>
      <c r="D163" s="11"/>
      <c r="E163" s="6"/>
      <c r="F163" s="6"/>
      <c r="G163" s="10"/>
      <c r="H163" s="12"/>
      <c r="I163" s="70">
        <v>300</v>
      </c>
      <c r="J163" s="70"/>
      <c r="K163" s="70"/>
      <c r="L163" s="75"/>
      <c r="M163" s="25" t="s">
        <v>9</v>
      </c>
      <c r="N163" s="26" t="s">
        <v>299</v>
      </c>
      <c r="O163" s="27">
        <v>502</v>
      </c>
      <c r="P163" s="28">
        <v>4</v>
      </c>
      <c r="Q163" s="28">
        <v>12</v>
      </c>
      <c r="R163" s="28" t="s">
        <v>14</v>
      </c>
      <c r="S163" s="29" t="s">
        <v>280</v>
      </c>
      <c r="T163" s="28" t="s">
        <v>97</v>
      </c>
      <c r="U163" s="30" t="s">
        <v>423</v>
      </c>
      <c r="V163" s="31">
        <v>200</v>
      </c>
      <c r="W163" s="32">
        <v>90000</v>
      </c>
      <c r="X163" s="32">
        <v>90000</v>
      </c>
      <c r="Y163" s="62">
        <f t="shared" si="3"/>
        <v>100</v>
      </c>
    </row>
    <row r="164" spans="1:25" ht="56.25">
      <c r="A164" s="4"/>
      <c r="B164" s="6"/>
      <c r="C164" s="6"/>
      <c r="D164" s="11"/>
      <c r="E164" s="6"/>
      <c r="F164" s="6"/>
      <c r="G164" s="10"/>
      <c r="H164" s="9"/>
      <c r="I164" s="8"/>
      <c r="J164" s="70">
        <v>320</v>
      </c>
      <c r="K164" s="70"/>
      <c r="L164" s="75"/>
      <c r="M164" s="25" t="s">
        <v>9</v>
      </c>
      <c r="N164" s="26" t="s">
        <v>8</v>
      </c>
      <c r="O164" s="27">
        <v>502</v>
      </c>
      <c r="P164" s="28">
        <v>4</v>
      </c>
      <c r="Q164" s="28">
        <v>12</v>
      </c>
      <c r="R164" s="28" t="s">
        <v>14</v>
      </c>
      <c r="S164" s="29" t="s">
        <v>280</v>
      </c>
      <c r="T164" s="28" t="s">
        <v>97</v>
      </c>
      <c r="U164" s="30" t="s">
        <v>423</v>
      </c>
      <c r="V164" s="31" t="s">
        <v>3</v>
      </c>
      <c r="W164" s="32">
        <v>90000</v>
      </c>
      <c r="X164" s="32">
        <v>90000</v>
      </c>
      <c r="Y164" s="62">
        <f t="shared" si="3"/>
        <v>100</v>
      </c>
    </row>
    <row r="165" spans="1:25" ht="131.25">
      <c r="A165" s="4"/>
      <c r="B165" s="6"/>
      <c r="C165" s="6"/>
      <c r="D165" s="11"/>
      <c r="E165" s="6"/>
      <c r="F165" s="6"/>
      <c r="G165" s="10"/>
      <c r="H165" s="9"/>
      <c r="I165" s="8"/>
      <c r="J165" s="70">
        <v>310</v>
      </c>
      <c r="K165" s="70"/>
      <c r="L165" s="75"/>
      <c r="M165" s="25" t="s">
        <v>9</v>
      </c>
      <c r="N165" s="26" t="s">
        <v>47</v>
      </c>
      <c r="O165" s="27">
        <v>502</v>
      </c>
      <c r="P165" s="28">
        <v>4</v>
      </c>
      <c r="Q165" s="28">
        <v>12</v>
      </c>
      <c r="R165" s="28" t="s">
        <v>14</v>
      </c>
      <c r="S165" s="29" t="s">
        <v>43</v>
      </c>
      <c r="T165" s="28" t="s">
        <v>2</v>
      </c>
      <c r="U165" s="30" t="s">
        <v>1</v>
      </c>
      <c r="V165" s="31" t="s">
        <v>9</v>
      </c>
      <c r="W165" s="32">
        <v>287522.25</v>
      </c>
      <c r="X165" s="32">
        <v>287522.25</v>
      </c>
      <c r="Y165" s="62">
        <f t="shared" si="3"/>
        <v>100</v>
      </c>
    </row>
    <row r="166" spans="1:25" ht="112.5">
      <c r="A166" s="4"/>
      <c r="B166" s="6"/>
      <c r="C166" s="6"/>
      <c r="D166" s="11"/>
      <c r="E166" s="6"/>
      <c r="F166" s="6"/>
      <c r="G166" s="7"/>
      <c r="H166" s="71" t="s">
        <v>189</v>
      </c>
      <c r="I166" s="71"/>
      <c r="J166" s="71"/>
      <c r="K166" s="71"/>
      <c r="L166" s="72"/>
      <c r="M166" s="25" t="s">
        <v>9</v>
      </c>
      <c r="N166" s="26" t="s">
        <v>321</v>
      </c>
      <c r="O166" s="27">
        <v>502</v>
      </c>
      <c r="P166" s="28">
        <v>4</v>
      </c>
      <c r="Q166" s="28">
        <v>12</v>
      </c>
      <c r="R166" s="28" t="s">
        <v>14</v>
      </c>
      <c r="S166" s="29" t="s">
        <v>43</v>
      </c>
      <c r="T166" s="28" t="s">
        <v>7</v>
      </c>
      <c r="U166" s="30" t="s">
        <v>1</v>
      </c>
      <c r="V166" s="31" t="s">
        <v>9</v>
      </c>
      <c r="W166" s="32">
        <v>287522.25</v>
      </c>
      <c r="X166" s="32">
        <v>287522.25</v>
      </c>
      <c r="Y166" s="62">
        <f t="shared" ref="Y166:Y224" si="5">X166/W166*100</f>
        <v>100</v>
      </c>
    </row>
    <row r="167" spans="1:25" ht="56.25">
      <c r="A167" s="4"/>
      <c r="B167" s="6"/>
      <c r="C167" s="6"/>
      <c r="D167" s="11"/>
      <c r="E167" s="6"/>
      <c r="F167" s="6"/>
      <c r="G167" s="10"/>
      <c r="H167" s="12"/>
      <c r="I167" s="70">
        <v>300</v>
      </c>
      <c r="J167" s="70"/>
      <c r="K167" s="70"/>
      <c r="L167" s="75"/>
      <c r="M167" s="25" t="s">
        <v>9</v>
      </c>
      <c r="N167" s="26" t="s">
        <v>206</v>
      </c>
      <c r="O167" s="27">
        <v>502</v>
      </c>
      <c r="P167" s="28">
        <v>4</v>
      </c>
      <c r="Q167" s="28">
        <v>12</v>
      </c>
      <c r="R167" s="28" t="s">
        <v>14</v>
      </c>
      <c r="S167" s="29" t="s">
        <v>43</v>
      </c>
      <c r="T167" s="28" t="s">
        <v>7</v>
      </c>
      <c r="U167" s="30" t="s">
        <v>205</v>
      </c>
      <c r="V167" s="31" t="s">
        <v>9</v>
      </c>
      <c r="W167" s="32">
        <v>287522.25</v>
      </c>
      <c r="X167" s="32">
        <v>287522.25</v>
      </c>
      <c r="Y167" s="62">
        <f t="shared" si="5"/>
        <v>100</v>
      </c>
    </row>
    <row r="168" spans="1:25" ht="56.25">
      <c r="A168" s="4"/>
      <c r="B168" s="6"/>
      <c r="C168" s="6"/>
      <c r="D168" s="11"/>
      <c r="E168" s="6"/>
      <c r="F168" s="6"/>
      <c r="G168" s="10"/>
      <c r="H168" s="9"/>
      <c r="I168" s="8"/>
      <c r="J168" s="70">
        <v>310</v>
      </c>
      <c r="K168" s="70"/>
      <c r="L168" s="75"/>
      <c r="M168" s="25" t="s">
        <v>9</v>
      </c>
      <c r="N168" s="26" t="s">
        <v>299</v>
      </c>
      <c r="O168" s="27">
        <v>502</v>
      </c>
      <c r="P168" s="28">
        <v>4</v>
      </c>
      <c r="Q168" s="28">
        <v>12</v>
      </c>
      <c r="R168" s="28" t="s">
        <v>14</v>
      </c>
      <c r="S168" s="29" t="s">
        <v>43</v>
      </c>
      <c r="T168" s="28" t="s">
        <v>7</v>
      </c>
      <c r="U168" s="30" t="s">
        <v>205</v>
      </c>
      <c r="V168" s="31">
        <v>200</v>
      </c>
      <c r="W168" s="32">
        <v>287522.25</v>
      </c>
      <c r="X168" s="32">
        <v>287522.25</v>
      </c>
      <c r="Y168" s="62">
        <f t="shared" si="5"/>
        <v>100</v>
      </c>
    </row>
    <row r="169" spans="1:25" ht="56.25">
      <c r="A169" s="4"/>
      <c r="B169" s="70" t="s">
        <v>187</v>
      </c>
      <c r="C169" s="70"/>
      <c r="D169" s="70"/>
      <c r="E169" s="70"/>
      <c r="F169" s="70"/>
      <c r="G169" s="70"/>
      <c r="H169" s="70"/>
      <c r="I169" s="70"/>
      <c r="J169" s="70"/>
      <c r="K169" s="70"/>
      <c r="L169" s="75"/>
      <c r="M169" s="25" t="s">
        <v>9</v>
      </c>
      <c r="N169" s="26" t="s">
        <v>8</v>
      </c>
      <c r="O169" s="27">
        <v>502</v>
      </c>
      <c r="P169" s="28">
        <v>4</v>
      </c>
      <c r="Q169" s="28">
        <v>12</v>
      </c>
      <c r="R169" s="28" t="s">
        <v>14</v>
      </c>
      <c r="S169" s="29" t="s">
        <v>43</v>
      </c>
      <c r="T169" s="28" t="s">
        <v>7</v>
      </c>
      <c r="U169" s="30" t="s">
        <v>205</v>
      </c>
      <c r="V169" s="31" t="s">
        <v>3</v>
      </c>
      <c r="W169" s="32">
        <v>287522.25</v>
      </c>
      <c r="X169" s="32">
        <v>287522.25</v>
      </c>
      <c r="Y169" s="62">
        <f t="shared" si="5"/>
        <v>100</v>
      </c>
    </row>
    <row r="170" spans="1:25" s="57" customFormat="1" ht="18.75">
      <c r="A170" s="45"/>
      <c r="B170" s="46"/>
      <c r="C170" s="46"/>
      <c r="D170" s="47"/>
      <c r="E170" s="46"/>
      <c r="F170" s="46"/>
      <c r="G170" s="48"/>
      <c r="H170" s="73" t="s">
        <v>185</v>
      </c>
      <c r="I170" s="73"/>
      <c r="J170" s="73"/>
      <c r="K170" s="73"/>
      <c r="L170" s="74"/>
      <c r="M170" s="49" t="s">
        <v>9</v>
      </c>
      <c r="N170" s="50" t="s">
        <v>360</v>
      </c>
      <c r="O170" s="51">
        <v>502</v>
      </c>
      <c r="P170" s="52">
        <v>5</v>
      </c>
      <c r="Q170" s="52">
        <v>0</v>
      </c>
      <c r="R170" s="52" t="s">
        <v>9</v>
      </c>
      <c r="S170" s="53" t="s">
        <v>9</v>
      </c>
      <c r="T170" s="52" t="s">
        <v>9</v>
      </c>
      <c r="U170" s="54" t="s">
        <v>9</v>
      </c>
      <c r="V170" s="55" t="s">
        <v>9</v>
      </c>
      <c r="W170" s="56">
        <f>W171+W178+W236+W254</f>
        <v>15889944.720000001</v>
      </c>
      <c r="X170" s="56">
        <f>X171+X178+X236+X254</f>
        <v>15798549.120000001</v>
      </c>
      <c r="Y170" s="63">
        <f t="shared" si="5"/>
        <v>99.424821158219871</v>
      </c>
    </row>
    <row r="171" spans="1:25" ht="18.75">
      <c r="A171" s="4"/>
      <c r="B171" s="6"/>
      <c r="C171" s="6"/>
      <c r="D171" s="11"/>
      <c r="E171" s="6"/>
      <c r="F171" s="6"/>
      <c r="G171" s="10"/>
      <c r="H171" s="12"/>
      <c r="I171" s="70">
        <v>300</v>
      </c>
      <c r="J171" s="70"/>
      <c r="K171" s="70"/>
      <c r="L171" s="75"/>
      <c r="M171" s="25" t="s">
        <v>9</v>
      </c>
      <c r="N171" s="26" t="s">
        <v>204</v>
      </c>
      <c r="O171" s="27">
        <v>502</v>
      </c>
      <c r="P171" s="28">
        <v>5</v>
      </c>
      <c r="Q171" s="28">
        <v>1</v>
      </c>
      <c r="R171" s="28" t="s">
        <v>9</v>
      </c>
      <c r="S171" s="29" t="s">
        <v>9</v>
      </c>
      <c r="T171" s="28" t="s">
        <v>9</v>
      </c>
      <c r="U171" s="30" t="s">
        <v>9</v>
      </c>
      <c r="V171" s="31" t="s">
        <v>9</v>
      </c>
      <c r="W171" s="32">
        <v>23688.3</v>
      </c>
      <c r="X171" s="32">
        <v>23688.3</v>
      </c>
      <c r="Y171" s="62">
        <f t="shared" si="5"/>
        <v>100</v>
      </c>
    </row>
    <row r="172" spans="1:25" ht="131.25">
      <c r="A172" s="4"/>
      <c r="B172" s="6"/>
      <c r="C172" s="6"/>
      <c r="D172" s="11"/>
      <c r="E172" s="6"/>
      <c r="F172" s="6"/>
      <c r="G172" s="10"/>
      <c r="H172" s="9"/>
      <c r="I172" s="8"/>
      <c r="J172" s="70">
        <v>310</v>
      </c>
      <c r="K172" s="70"/>
      <c r="L172" s="75"/>
      <c r="M172" s="25" t="s">
        <v>9</v>
      </c>
      <c r="N172" s="26" t="s">
        <v>302</v>
      </c>
      <c r="O172" s="27">
        <v>502</v>
      </c>
      <c r="P172" s="28">
        <v>5</v>
      </c>
      <c r="Q172" s="28">
        <v>1</v>
      </c>
      <c r="R172" s="28" t="s">
        <v>14</v>
      </c>
      <c r="S172" s="29" t="s">
        <v>39</v>
      </c>
      <c r="T172" s="28" t="s">
        <v>2</v>
      </c>
      <c r="U172" s="30" t="s">
        <v>1</v>
      </c>
      <c r="V172" s="31" t="s">
        <v>9</v>
      </c>
      <c r="W172" s="32">
        <v>23688.3</v>
      </c>
      <c r="X172" s="32">
        <v>23688.3</v>
      </c>
      <c r="Y172" s="62">
        <f t="shared" si="5"/>
        <v>100</v>
      </c>
    </row>
    <row r="173" spans="1:25" ht="131.25">
      <c r="A173" s="4"/>
      <c r="B173" s="6"/>
      <c r="C173" s="6"/>
      <c r="D173" s="11"/>
      <c r="E173" s="6"/>
      <c r="F173" s="6"/>
      <c r="G173" s="7"/>
      <c r="H173" s="71" t="s">
        <v>184</v>
      </c>
      <c r="I173" s="71"/>
      <c r="J173" s="71"/>
      <c r="K173" s="71"/>
      <c r="L173" s="72"/>
      <c r="M173" s="25" t="s">
        <v>9</v>
      </c>
      <c r="N173" s="26" t="s">
        <v>47</v>
      </c>
      <c r="O173" s="27">
        <v>502</v>
      </c>
      <c r="P173" s="28">
        <v>5</v>
      </c>
      <c r="Q173" s="28">
        <v>1</v>
      </c>
      <c r="R173" s="28" t="s">
        <v>14</v>
      </c>
      <c r="S173" s="29" t="s">
        <v>43</v>
      </c>
      <c r="T173" s="28" t="s">
        <v>2</v>
      </c>
      <c r="U173" s="30" t="s">
        <v>1</v>
      </c>
      <c r="V173" s="31" t="s">
        <v>9</v>
      </c>
      <c r="W173" s="32">
        <v>23688.3</v>
      </c>
      <c r="X173" s="32">
        <v>23688.3</v>
      </c>
      <c r="Y173" s="62">
        <f t="shared" si="5"/>
        <v>100</v>
      </c>
    </row>
    <row r="174" spans="1:25" ht="112.5">
      <c r="A174" s="4"/>
      <c r="B174" s="6"/>
      <c r="C174" s="6"/>
      <c r="D174" s="11"/>
      <c r="E174" s="6"/>
      <c r="F174" s="6"/>
      <c r="G174" s="10"/>
      <c r="H174" s="12"/>
      <c r="I174" s="70">
        <v>300</v>
      </c>
      <c r="J174" s="70"/>
      <c r="K174" s="70"/>
      <c r="L174" s="75"/>
      <c r="M174" s="25" t="s">
        <v>9</v>
      </c>
      <c r="N174" s="26" t="s">
        <v>321</v>
      </c>
      <c r="O174" s="27">
        <v>502</v>
      </c>
      <c r="P174" s="28">
        <v>5</v>
      </c>
      <c r="Q174" s="28">
        <v>1</v>
      </c>
      <c r="R174" s="28" t="s">
        <v>14</v>
      </c>
      <c r="S174" s="29" t="s">
        <v>43</v>
      </c>
      <c r="T174" s="28" t="s">
        <v>7</v>
      </c>
      <c r="U174" s="30" t="s">
        <v>1</v>
      </c>
      <c r="V174" s="31" t="s">
        <v>9</v>
      </c>
      <c r="W174" s="32">
        <v>23688.3</v>
      </c>
      <c r="X174" s="32">
        <v>23688.3</v>
      </c>
      <c r="Y174" s="62">
        <f t="shared" si="5"/>
        <v>100</v>
      </c>
    </row>
    <row r="175" spans="1:25" ht="150">
      <c r="A175" s="4"/>
      <c r="B175" s="6"/>
      <c r="C175" s="6"/>
      <c r="D175" s="11"/>
      <c r="E175" s="6"/>
      <c r="F175" s="6"/>
      <c r="G175" s="10"/>
      <c r="H175" s="9"/>
      <c r="I175" s="8"/>
      <c r="J175" s="70">
        <v>310</v>
      </c>
      <c r="K175" s="70"/>
      <c r="L175" s="75"/>
      <c r="M175" s="25" t="s">
        <v>9</v>
      </c>
      <c r="N175" s="26" t="s">
        <v>202</v>
      </c>
      <c r="O175" s="27">
        <v>502</v>
      </c>
      <c r="P175" s="28">
        <v>5</v>
      </c>
      <c r="Q175" s="28">
        <v>1</v>
      </c>
      <c r="R175" s="28" t="s">
        <v>14</v>
      </c>
      <c r="S175" s="29" t="s">
        <v>43</v>
      </c>
      <c r="T175" s="28" t="s">
        <v>7</v>
      </c>
      <c r="U175" s="30" t="s">
        <v>201</v>
      </c>
      <c r="V175" s="31" t="s">
        <v>9</v>
      </c>
      <c r="W175" s="32">
        <v>23688.3</v>
      </c>
      <c r="X175" s="32">
        <v>23688.3</v>
      </c>
      <c r="Y175" s="62">
        <f t="shared" si="5"/>
        <v>100</v>
      </c>
    </row>
    <row r="176" spans="1:25" ht="56.25">
      <c r="A176" s="4"/>
      <c r="B176" s="70" t="s">
        <v>49</v>
      </c>
      <c r="C176" s="70"/>
      <c r="D176" s="70"/>
      <c r="E176" s="70"/>
      <c r="F176" s="70"/>
      <c r="G176" s="70"/>
      <c r="H176" s="70"/>
      <c r="I176" s="70"/>
      <c r="J176" s="70"/>
      <c r="K176" s="70"/>
      <c r="L176" s="75"/>
      <c r="M176" s="25" t="s">
        <v>9</v>
      </c>
      <c r="N176" s="26" t="s">
        <v>299</v>
      </c>
      <c r="O176" s="27">
        <v>502</v>
      </c>
      <c r="P176" s="28">
        <v>5</v>
      </c>
      <c r="Q176" s="28">
        <v>1</v>
      </c>
      <c r="R176" s="28" t="s">
        <v>14</v>
      </c>
      <c r="S176" s="29" t="s">
        <v>43</v>
      </c>
      <c r="T176" s="28" t="s">
        <v>7</v>
      </c>
      <c r="U176" s="30" t="s">
        <v>201</v>
      </c>
      <c r="V176" s="31">
        <v>200</v>
      </c>
      <c r="W176" s="32">
        <v>23688.3</v>
      </c>
      <c r="X176" s="32">
        <v>23688.3</v>
      </c>
      <c r="Y176" s="62">
        <f t="shared" si="5"/>
        <v>100</v>
      </c>
    </row>
    <row r="177" spans="1:25" ht="56.25">
      <c r="A177" s="4"/>
      <c r="B177" s="70" t="s">
        <v>182</v>
      </c>
      <c r="C177" s="70"/>
      <c r="D177" s="70"/>
      <c r="E177" s="70"/>
      <c r="F177" s="70"/>
      <c r="G177" s="70"/>
      <c r="H177" s="70"/>
      <c r="I177" s="70"/>
      <c r="J177" s="70"/>
      <c r="K177" s="70"/>
      <c r="L177" s="75"/>
      <c r="M177" s="25" t="s">
        <v>9</v>
      </c>
      <c r="N177" s="26" t="s">
        <v>8</v>
      </c>
      <c r="O177" s="27">
        <v>502</v>
      </c>
      <c r="P177" s="28">
        <v>5</v>
      </c>
      <c r="Q177" s="28">
        <v>1</v>
      </c>
      <c r="R177" s="28" t="s">
        <v>14</v>
      </c>
      <c r="S177" s="29" t="s">
        <v>43</v>
      </c>
      <c r="T177" s="28" t="s">
        <v>7</v>
      </c>
      <c r="U177" s="30" t="s">
        <v>201</v>
      </c>
      <c r="V177" s="31" t="s">
        <v>3</v>
      </c>
      <c r="W177" s="32">
        <v>23688.3</v>
      </c>
      <c r="X177" s="32">
        <v>23688.3</v>
      </c>
      <c r="Y177" s="62">
        <f t="shared" si="5"/>
        <v>100</v>
      </c>
    </row>
    <row r="178" spans="1:25" ht="18.75">
      <c r="A178" s="4"/>
      <c r="B178" s="70" t="s">
        <v>181</v>
      </c>
      <c r="C178" s="70"/>
      <c r="D178" s="70"/>
      <c r="E178" s="70"/>
      <c r="F178" s="70"/>
      <c r="G178" s="70"/>
      <c r="H178" s="70"/>
      <c r="I178" s="70"/>
      <c r="J178" s="70"/>
      <c r="K178" s="70"/>
      <c r="L178" s="75"/>
      <c r="M178" s="25" t="s">
        <v>9</v>
      </c>
      <c r="N178" s="26" t="s">
        <v>200</v>
      </c>
      <c r="O178" s="27">
        <v>502</v>
      </c>
      <c r="P178" s="28">
        <v>5</v>
      </c>
      <c r="Q178" s="28">
        <v>2</v>
      </c>
      <c r="R178" s="28" t="s">
        <v>9</v>
      </c>
      <c r="S178" s="29" t="s">
        <v>9</v>
      </c>
      <c r="T178" s="28" t="s">
        <v>9</v>
      </c>
      <c r="U178" s="30" t="s">
        <v>9</v>
      </c>
      <c r="V178" s="31" t="s">
        <v>9</v>
      </c>
      <c r="W178" s="32">
        <v>12965101.119999999</v>
      </c>
      <c r="X178" s="32">
        <v>12965101.119999999</v>
      </c>
      <c r="Y178" s="62">
        <f t="shared" si="5"/>
        <v>100</v>
      </c>
    </row>
    <row r="179" spans="1:25" ht="131.25">
      <c r="A179" s="4"/>
      <c r="B179" s="6"/>
      <c r="C179" s="6"/>
      <c r="D179" s="11"/>
      <c r="E179" s="6"/>
      <c r="F179" s="6"/>
      <c r="G179" s="7"/>
      <c r="H179" s="71" t="s">
        <v>180</v>
      </c>
      <c r="I179" s="71"/>
      <c r="J179" s="71"/>
      <c r="K179" s="71"/>
      <c r="L179" s="72"/>
      <c r="M179" s="25" t="s">
        <v>9</v>
      </c>
      <c r="N179" s="26" t="s">
        <v>302</v>
      </c>
      <c r="O179" s="27">
        <v>502</v>
      </c>
      <c r="P179" s="28">
        <v>5</v>
      </c>
      <c r="Q179" s="28">
        <v>2</v>
      </c>
      <c r="R179" s="28" t="s">
        <v>14</v>
      </c>
      <c r="S179" s="29" t="s">
        <v>39</v>
      </c>
      <c r="T179" s="28" t="s">
        <v>2</v>
      </c>
      <c r="U179" s="30" t="s">
        <v>1</v>
      </c>
      <c r="V179" s="31" t="s">
        <v>9</v>
      </c>
      <c r="W179" s="32">
        <v>12965101.119999999</v>
      </c>
      <c r="X179" s="32">
        <v>12965101.119999999</v>
      </c>
      <c r="Y179" s="62">
        <f t="shared" si="5"/>
        <v>100</v>
      </c>
    </row>
    <row r="180" spans="1:25" ht="56.25">
      <c r="A180" s="4"/>
      <c r="B180" s="6"/>
      <c r="C180" s="6"/>
      <c r="D180" s="11"/>
      <c r="E180" s="6"/>
      <c r="F180" s="6"/>
      <c r="G180" s="10"/>
      <c r="H180" s="12"/>
      <c r="I180" s="70">
        <v>300</v>
      </c>
      <c r="J180" s="70"/>
      <c r="K180" s="70"/>
      <c r="L180" s="75"/>
      <c r="M180" s="25" t="s">
        <v>9</v>
      </c>
      <c r="N180" s="26" t="s">
        <v>198</v>
      </c>
      <c r="O180" s="27">
        <v>502</v>
      </c>
      <c r="P180" s="28">
        <v>5</v>
      </c>
      <c r="Q180" s="28">
        <v>2</v>
      </c>
      <c r="R180" s="28" t="s">
        <v>14</v>
      </c>
      <c r="S180" s="29" t="s">
        <v>24</v>
      </c>
      <c r="T180" s="28" t="s">
        <v>2</v>
      </c>
      <c r="U180" s="30" t="s">
        <v>1</v>
      </c>
      <c r="V180" s="31" t="s">
        <v>9</v>
      </c>
      <c r="W180" s="32">
        <v>833707.33</v>
      </c>
      <c r="X180" s="32">
        <v>833707.33</v>
      </c>
      <c r="Y180" s="62">
        <f t="shared" si="5"/>
        <v>100</v>
      </c>
    </row>
    <row r="181" spans="1:25" ht="37.5">
      <c r="A181" s="4"/>
      <c r="B181" s="6"/>
      <c r="C181" s="6"/>
      <c r="D181" s="11"/>
      <c r="E181" s="6"/>
      <c r="F181" s="6"/>
      <c r="G181" s="10"/>
      <c r="H181" s="9"/>
      <c r="I181" s="8"/>
      <c r="J181" s="70">
        <v>320</v>
      </c>
      <c r="K181" s="70"/>
      <c r="L181" s="75"/>
      <c r="M181" s="25" t="s">
        <v>9</v>
      </c>
      <c r="N181" s="26" t="s">
        <v>393</v>
      </c>
      <c r="O181" s="27">
        <v>502</v>
      </c>
      <c r="P181" s="28">
        <v>5</v>
      </c>
      <c r="Q181" s="28">
        <v>2</v>
      </c>
      <c r="R181" s="28" t="s">
        <v>14</v>
      </c>
      <c r="S181" s="29" t="s">
        <v>24</v>
      </c>
      <c r="T181" s="28" t="s">
        <v>14</v>
      </c>
      <c r="U181" s="30" t="s">
        <v>1</v>
      </c>
      <c r="V181" s="31" t="s">
        <v>9</v>
      </c>
      <c r="W181" s="32">
        <v>733707.33</v>
      </c>
      <c r="X181" s="32">
        <v>733707.33</v>
      </c>
      <c r="Y181" s="62">
        <f t="shared" si="5"/>
        <v>100</v>
      </c>
    </row>
    <row r="182" spans="1:25" ht="112.5">
      <c r="A182" s="4"/>
      <c r="B182" s="70" t="s">
        <v>48</v>
      </c>
      <c r="C182" s="70"/>
      <c r="D182" s="70"/>
      <c r="E182" s="70"/>
      <c r="F182" s="70"/>
      <c r="G182" s="70"/>
      <c r="H182" s="70"/>
      <c r="I182" s="70"/>
      <c r="J182" s="70"/>
      <c r="K182" s="70"/>
      <c r="L182" s="75"/>
      <c r="M182" s="25" t="s">
        <v>9</v>
      </c>
      <c r="N182" s="26" t="s">
        <v>439</v>
      </c>
      <c r="O182" s="27">
        <v>502</v>
      </c>
      <c r="P182" s="28">
        <v>5</v>
      </c>
      <c r="Q182" s="28">
        <v>2</v>
      </c>
      <c r="R182" s="28" t="s">
        <v>14</v>
      </c>
      <c r="S182" s="29" t="s">
        <v>24</v>
      </c>
      <c r="T182" s="28" t="s">
        <v>14</v>
      </c>
      <c r="U182" s="30" t="s">
        <v>37</v>
      </c>
      <c r="V182" s="31" t="s">
        <v>9</v>
      </c>
      <c r="W182" s="32">
        <v>75216.14</v>
      </c>
      <c r="X182" s="32">
        <v>75216.14</v>
      </c>
      <c r="Y182" s="62">
        <f t="shared" si="5"/>
        <v>100</v>
      </c>
    </row>
    <row r="183" spans="1:25" ht="56.25">
      <c r="A183" s="4"/>
      <c r="B183" s="70" t="s">
        <v>177</v>
      </c>
      <c r="C183" s="70"/>
      <c r="D183" s="70"/>
      <c r="E183" s="70"/>
      <c r="F183" s="70"/>
      <c r="G183" s="70"/>
      <c r="H183" s="70"/>
      <c r="I183" s="70"/>
      <c r="J183" s="70"/>
      <c r="K183" s="70"/>
      <c r="L183" s="75"/>
      <c r="M183" s="25" t="s">
        <v>9</v>
      </c>
      <c r="N183" s="26" t="s">
        <v>299</v>
      </c>
      <c r="O183" s="27">
        <v>502</v>
      </c>
      <c r="P183" s="28">
        <v>5</v>
      </c>
      <c r="Q183" s="28">
        <v>2</v>
      </c>
      <c r="R183" s="28" t="s">
        <v>14</v>
      </c>
      <c r="S183" s="29" t="s">
        <v>24</v>
      </c>
      <c r="T183" s="28" t="s">
        <v>14</v>
      </c>
      <c r="U183" s="30" t="s">
        <v>37</v>
      </c>
      <c r="V183" s="31">
        <v>200</v>
      </c>
      <c r="W183" s="32">
        <v>75216.14</v>
      </c>
      <c r="X183" s="32">
        <v>75216.14</v>
      </c>
      <c r="Y183" s="62">
        <f t="shared" si="5"/>
        <v>100</v>
      </c>
    </row>
    <row r="184" spans="1:25" ht="56.25">
      <c r="A184" s="4"/>
      <c r="B184" s="6"/>
      <c r="C184" s="6"/>
      <c r="D184" s="11"/>
      <c r="E184" s="6"/>
      <c r="F184" s="6"/>
      <c r="G184" s="7"/>
      <c r="H184" s="71" t="s">
        <v>179</v>
      </c>
      <c r="I184" s="71"/>
      <c r="J184" s="71"/>
      <c r="K184" s="71"/>
      <c r="L184" s="72"/>
      <c r="M184" s="25" t="s">
        <v>9</v>
      </c>
      <c r="N184" s="26" t="s">
        <v>8</v>
      </c>
      <c r="O184" s="27">
        <v>502</v>
      </c>
      <c r="P184" s="28">
        <v>5</v>
      </c>
      <c r="Q184" s="28">
        <v>2</v>
      </c>
      <c r="R184" s="28" t="s">
        <v>14</v>
      </c>
      <c r="S184" s="29" t="s">
        <v>24</v>
      </c>
      <c r="T184" s="28" t="s">
        <v>14</v>
      </c>
      <c r="U184" s="30" t="s">
        <v>37</v>
      </c>
      <c r="V184" s="31" t="s">
        <v>3</v>
      </c>
      <c r="W184" s="32">
        <v>75216.14</v>
      </c>
      <c r="X184" s="32">
        <v>75216.14</v>
      </c>
      <c r="Y184" s="62">
        <f t="shared" si="5"/>
        <v>100</v>
      </c>
    </row>
    <row r="185" spans="1:25" ht="112.5">
      <c r="A185" s="4"/>
      <c r="B185" s="6"/>
      <c r="C185" s="6"/>
      <c r="D185" s="11"/>
      <c r="E185" s="6"/>
      <c r="F185" s="6"/>
      <c r="G185" s="10"/>
      <c r="H185" s="12"/>
      <c r="I185" s="70">
        <v>300</v>
      </c>
      <c r="J185" s="70"/>
      <c r="K185" s="70"/>
      <c r="L185" s="75"/>
      <c r="M185" s="25" t="s">
        <v>9</v>
      </c>
      <c r="N185" s="26" t="s">
        <v>440</v>
      </c>
      <c r="O185" s="27">
        <v>502</v>
      </c>
      <c r="P185" s="28">
        <v>5</v>
      </c>
      <c r="Q185" s="28">
        <v>2</v>
      </c>
      <c r="R185" s="28" t="s">
        <v>14</v>
      </c>
      <c r="S185" s="29" t="s">
        <v>24</v>
      </c>
      <c r="T185" s="28" t="s">
        <v>14</v>
      </c>
      <c r="U185" s="30" t="s">
        <v>31</v>
      </c>
      <c r="V185" s="31" t="s">
        <v>9</v>
      </c>
      <c r="W185" s="32">
        <v>9991.33</v>
      </c>
      <c r="X185" s="32">
        <v>9991.33</v>
      </c>
      <c r="Y185" s="62">
        <f t="shared" si="5"/>
        <v>100</v>
      </c>
    </row>
    <row r="186" spans="1:25" ht="56.25">
      <c r="A186" s="4"/>
      <c r="B186" s="6"/>
      <c r="C186" s="6"/>
      <c r="D186" s="11"/>
      <c r="E186" s="6"/>
      <c r="F186" s="6"/>
      <c r="G186" s="10"/>
      <c r="H186" s="9"/>
      <c r="I186" s="8"/>
      <c r="J186" s="70">
        <v>310</v>
      </c>
      <c r="K186" s="70"/>
      <c r="L186" s="75"/>
      <c r="M186" s="25" t="s">
        <v>9</v>
      </c>
      <c r="N186" s="26" t="s">
        <v>299</v>
      </c>
      <c r="O186" s="27">
        <v>502</v>
      </c>
      <c r="P186" s="28">
        <v>5</v>
      </c>
      <c r="Q186" s="28">
        <v>2</v>
      </c>
      <c r="R186" s="28" t="s">
        <v>14</v>
      </c>
      <c r="S186" s="29" t="s">
        <v>24</v>
      </c>
      <c r="T186" s="28" t="s">
        <v>14</v>
      </c>
      <c r="U186" s="30" t="s">
        <v>31</v>
      </c>
      <c r="V186" s="31">
        <v>200</v>
      </c>
      <c r="W186" s="32">
        <v>9991.33</v>
      </c>
      <c r="X186" s="32">
        <v>9991.33</v>
      </c>
      <c r="Y186" s="62">
        <f t="shared" si="5"/>
        <v>100</v>
      </c>
    </row>
    <row r="187" spans="1:25" ht="56.25">
      <c r="A187" s="4"/>
      <c r="B187" s="6"/>
      <c r="C187" s="8"/>
      <c r="D187" s="81">
        <v>1006</v>
      </c>
      <c r="E187" s="81"/>
      <c r="F187" s="81"/>
      <c r="G187" s="81"/>
      <c r="H187" s="81"/>
      <c r="I187" s="81"/>
      <c r="J187" s="81"/>
      <c r="K187" s="81"/>
      <c r="L187" s="82"/>
      <c r="M187" s="25" t="s">
        <v>9</v>
      </c>
      <c r="N187" s="26" t="s">
        <v>8</v>
      </c>
      <c r="O187" s="27">
        <v>502</v>
      </c>
      <c r="P187" s="28">
        <v>5</v>
      </c>
      <c r="Q187" s="28">
        <v>2</v>
      </c>
      <c r="R187" s="28" t="s">
        <v>14</v>
      </c>
      <c r="S187" s="29" t="s">
        <v>24</v>
      </c>
      <c r="T187" s="28" t="s">
        <v>14</v>
      </c>
      <c r="U187" s="30" t="s">
        <v>31</v>
      </c>
      <c r="V187" s="31" t="s">
        <v>3</v>
      </c>
      <c r="W187" s="32">
        <v>9991.33</v>
      </c>
      <c r="X187" s="32">
        <v>9991.33</v>
      </c>
      <c r="Y187" s="62">
        <f t="shared" si="5"/>
        <v>100</v>
      </c>
    </row>
    <row r="188" spans="1:25" ht="37.5">
      <c r="A188" s="4"/>
      <c r="B188" s="70" t="s">
        <v>49</v>
      </c>
      <c r="C188" s="70"/>
      <c r="D188" s="70"/>
      <c r="E188" s="70"/>
      <c r="F188" s="70"/>
      <c r="G188" s="70"/>
      <c r="H188" s="70"/>
      <c r="I188" s="70"/>
      <c r="J188" s="70"/>
      <c r="K188" s="70"/>
      <c r="L188" s="75"/>
      <c r="M188" s="25" t="s">
        <v>9</v>
      </c>
      <c r="N188" s="26" t="s">
        <v>424</v>
      </c>
      <c r="O188" s="27">
        <v>502</v>
      </c>
      <c r="P188" s="28">
        <v>5</v>
      </c>
      <c r="Q188" s="28">
        <v>2</v>
      </c>
      <c r="R188" s="28" t="s">
        <v>14</v>
      </c>
      <c r="S188" s="29" t="s">
        <v>24</v>
      </c>
      <c r="T188" s="28" t="s">
        <v>14</v>
      </c>
      <c r="U188" s="30" t="s">
        <v>425</v>
      </c>
      <c r="V188" s="31" t="s">
        <v>9</v>
      </c>
      <c r="W188" s="32">
        <v>622559.86</v>
      </c>
      <c r="X188" s="33">
        <v>622559.86</v>
      </c>
      <c r="Y188" s="62">
        <f t="shared" si="5"/>
        <v>100</v>
      </c>
    </row>
    <row r="189" spans="1:25" ht="56.25">
      <c r="A189" s="4"/>
      <c r="B189" s="70" t="s">
        <v>48</v>
      </c>
      <c r="C189" s="70"/>
      <c r="D189" s="70"/>
      <c r="E189" s="70"/>
      <c r="F189" s="70"/>
      <c r="G189" s="70"/>
      <c r="H189" s="70"/>
      <c r="I189" s="70"/>
      <c r="J189" s="70"/>
      <c r="K189" s="70"/>
      <c r="L189" s="75"/>
      <c r="M189" s="25" t="s">
        <v>9</v>
      </c>
      <c r="N189" s="26" t="s">
        <v>299</v>
      </c>
      <c r="O189" s="27">
        <v>502</v>
      </c>
      <c r="P189" s="28">
        <v>5</v>
      </c>
      <c r="Q189" s="28">
        <v>2</v>
      </c>
      <c r="R189" s="28" t="s">
        <v>14</v>
      </c>
      <c r="S189" s="29" t="s">
        <v>24</v>
      </c>
      <c r="T189" s="28" t="s">
        <v>14</v>
      </c>
      <c r="U189" s="30" t="s">
        <v>425</v>
      </c>
      <c r="V189" s="31">
        <v>200</v>
      </c>
      <c r="W189" s="32">
        <v>622559.86</v>
      </c>
      <c r="X189" s="33">
        <v>622559.86</v>
      </c>
      <c r="Y189" s="62">
        <f t="shared" si="5"/>
        <v>100</v>
      </c>
    </row>
    <row r="190" spans="1:25" ht="56.25">
      <c r="A190" s="4"/>
      <c r="B190" s="70" t="s">
        <v>177</v>
      </c>
      <c r="C190" s="70"/>
      <c r="D190" s="70"/>
      <c r="E190" s="70"/>
      <c r="F190" s="70"/>
      <c r="G190" s="70"/>
      <c r="H190" s="70"/>
      <c r="I190" s="70"/>
      <c r="J190" s="70"/>
      <c r="K190" s="70"/>
      <c r="L190" s="75"/>
      <c r="M190" s="25" t="s">
        <v>9</v>
      </c>
      <c r="N190" s="26" t="s">
        <v>8</v>
      </c>
      <c r="O190" s="27">
        <v>502</v>
      </c>
      <c r="P190" s="28">
        <v>5</v>
      </c>
      <c r="Q190" s="28">
        <v>2</v>
      </c>
      <c r="R190" s="28" t="s">
        <v>14</v>
      </c>
      <c r="S190" s="29" t="s">
        <v>24</v>
      </c>
      <c r="T190" s="28" t="s">
        <v>14</v>
      </c>
      <c r="U190" s="30" t="s">
        <v>425</v>
      </c>
      <c r="V190" s="31" t="s">
        <v>3</v>
      </c>
      <c r="W190" s="32">
        <v>622559.86</v>
      </c>
      <c r="X190" s="33">
        <v>622559.86</v>
      </c>
      <c r="Y190" s="62">
        <f t="shared" si="5"/>
        <v>100</v>
      </c>
    </row>
    <row r="191" spans="1:25" ht="37.5">
      <c r="A191" s="4"/>
      <c r="B191" s="6"/>
      <c r="C191" s="6"/>
      <c r="D191" s="11"/>
      <c r="E191" s="6"/>
      <c r="F191" s="6"/>
      <c r="G191" s="7"/>
      <c r="H191" s="71" t="s">
        <v>176</v>
      </c>
      <c r="I191" s="71"/>
      <c r="J191" s="71"/>
      <c r="K191" s="71"/>
      <c r="L191" s="72"/>
      <c r="M191" s="25" t="s">
        <v>9</v>
      </c>
      <c r="N191" s="26" t="s">
        <v>424</v>
      </c>
      <c r="O191" s="27">
        <v>502</v>
      </c>
      <c r="P191" s="28">
        <v>5</v>
      </c>
      <c r="Q191" s="28">
        <v>2</v>
      </c>
      <c r="R191" s="28" t="s">
        <v>14</v>
      </c>
      <c r="S191" s="29" t="s">
        <v>24</v>
      </c>
      <c r="T191" s="28" t="s">
        <v>14</v>
      </c>
      <c r="U191" s="30" t="s">
        <v>426</v>
      </c>
      <c r="V191" s="31" t="s">
        <v>9</v>
      </c>
      <c r="W191" s="32">
        <v>25940</v>
      </c>
      <c r="X191" s="32">
        <v>25940</v>
      </c>
      <c r="Y191" s="62">
        <f t="shared" si="5"/>
        <v>100</v>
      </c>
    </row>
    <row r="192" spans="1:25" ht="56.25">
      <c r="A192" s="4"/>
      <c r="B192" s="6"/>
      <c r="C192" s="6"/>
      <c r="D192" s="11"/>
      <c r="E192" s="6"/>
      <c r="F192" s="6"/>
      <c r="G192" s="10"/>
      <c r="H192" s="12"/>
      <c r="I192" s="70">
        <v>100</v>
      </c>
      <c r="J192" s="70"/>
      <c r="K192" s="70"/>
      <c r="L192" s="75"/>
      <c r="M192" s="25" t="s">
        <v>9</v>
      </c>
      <c r="N192" s="26" t="s">
        <v>299</v>
      </c>
      <c r="O192" s="27">
        <v>502</v>
      </c>
      <c r="P192" s="28">
        <v>5</v>
      </c>
      <c r="Q192" s="28">
        <v>2</v>
      </c>
      <c r="R192" s="28" t="s">
        <v>14</v>
      </c>
      <c r="S192" s="29" t="s">
        <v>24</v>
      </c>
      <c r="T192" s="28" t="s">
        <v>14</v>
      </c>
      <c r="U192" s="30" t="s">
        <v>426</v>
      </c>
      <c r="V192" s="31">
        <v>200</v>
      </c>
      <c r="W192" s="32">
        <v>25940</v>
      </c>
      <c r="X192" s="32">
        <v>25940</v>
      </c>
      <c r="Y192" s="62">
        <f t="shared" si="5"/>
        <v>100</v>
      </c>
    </row>
    <row r="193" spans="1:25" ht="56.25">
      <c r="A193" s="4"/>
      <c r="B193" s="6"/>
      <c r="C193" s="6"/>
      <c r="D193" s="11"/>
      <c r="E193" s="6"/>
      <c r="F193" s="6"/>
      <c r="G193" s="10"/>
      <c r="H193" s="12"/>
      <c r="I193" s="70">
        <v>200</v>
      </c>
      <c r="J193" s="70"/>
      <c r="K193" s="70"/>
      <c r="L193" s="75"/>
      <c r="M193" s="25" t="s">
        <v>9</v>
      </c>
      <c r="N193" s="26" t="s">
        <v>8</v>
      </c>
      <c r="O193" s="27">
        <v>502</v>
      </c>
      <c r="P193" s="28">
        <v>5</v>
      </c>
      <c r="Q193" s="28">
        <v>2</v>
      </c>
      <c r="R193" s="28" t="s">
        <v>14</v>
      </c>
      <c r="S193" s="29" t="s">
        <v>24</v>
      </c>
      <c r="T193" s="28" t="s">
        <v>14</v>
      </c>
      <c r="U193" s="30" t="s">
        <v>426</v>
      </c>
      <c r="V193" s="31" t="s">
        <v>3</v>
      </c>
      <c r="W193" s="32">
        <v>25940</v>
      </c>
      <c r="X193" s="32">
        <v>25940</v>
      </c>
      <c r="Y193" s="62">
        <f t="shared" si="5"/>
        <v>100</v>
      </c>
    </row>
    <row r="194" spans="1:25" ht="18.75">
      <c r="A194" s="4"/>
      <c r="B194" s="6"/>
      <c r="C194" s="6"/>
      <c r="D194" s="11"/>
      <c r="E194" s="6"/>
      <c r="F194" s="6"/>
      <c r="G194" s="10"/>
      <c r="H194" s="9"/>
      <c r="I194" s="8"/>
      <c r="J194" s="70">
        <v>240</v>
      </c>
      <c r="K194" s="70"/>
      <c r="L194" s="75"/>
      <c r="M194" s="25" t="s">
        <v>9</v>
      </c>
      <c r="N194" s="26" t="s">
        <v>301</v>
      </c>
      <c r="O194" s="27">
        <v>502</v>
      </c>
      <c r="P194" s="28">
        <v>5</v>
      </c>
      <c r="Q194" s="28">
        <v>2</v>
      </c>
      <c r="R194" s="28" t="s">
        <v>14</v>
      </c>
      <c r="S194" s="29" t="s">
        <v>24</v>
      </c>
      <c r="T194" s="28" t="s">
        <v>97</v>
      </c>
      <c r="U194" s="30" t="s">
        <v>1</v>
      </c>
      <c r="V194" s="31" t="s">
        <v>9</v>
      </c>
      <c r="W194" s="32">
        <v>100000</v>
      </c>
      <c r="X194" s="32">
        <v>100000</v>
      </c>
      <c r="Y194" s="62">
        <f t="shared" si="5"/>
        <v>100</v>
      </c>
    </row>
    <row r="195" spans="1:25" ht="37.5">
      <c r="A195" s="4"/>
      <c r="B195" s="70">
        <v>1100</v>
      </c>
      <c r="C195" s="70"/>
      <c r="D195" s="70"/>
      <c r="E195" s="70"/>
      <c r="F195" s="70"/>
      <c r="G195" s="70"/>
      <c r="H195" s="70"/>
      <c r="I195" s="70"/>
      <c r="J195" s="70"/>
      <c r="K195" s="70"/>
      <c r="L195" s="75"/>
      <c r="M195" s="25" t="s">
        <v>9</v>
      </c>
      <c r="N195" s="26" t="s">
        <v>340</v>
      </c>
      <c r="O195" s="27">
        <v>502</v>
      </c>
      <c r="P195" s="28">
        <v>5</v>
      </c>
      <c r="Q195" s="28">
        <v>2</v>
      </c>
      <c r="R195" s="28" t="s">
        <v>14</v>
      </c>
      <c r="S195" s="29" t="s">
        <v>24</v>
      </c>
      <c r="T195" s="28" t="s">
        <v>97</v>
      </c>
      <c r="U195" s="30" t="s">
        <v>188</v>
      </c>
      <c r="V195" s="31" t="s">
        <v>9</v>
      </c>
      <c r="W195" s="32">
        <v>100000</v>
      </c>
      <c r="X195" s="32">
        <v>100000</v>
      </c>
      <c r="Y195" s="62">
        <f t="shared" si="5"/>
        <v>100</v>
      </c>
    </row>
    <row r="196" spans="1:25" ht="56.25">
      <c r="A196" s="4"/>
      <c r="B196" s="70" t="s">
        <v>38</v>
      </c>
      <c r="C196" s="70"/>
      <c r="D196" s="70"/>
      <c r="E196" s="70"/>
      <c r="F196" s="70"/>
      <c r="G196" s="70"/>
      <c r="H196" s="70"/>
      <c r="I196" s="70"/>
      <c r="J196" s="70"/>
      <c r="K196" s="70"/>
      <c r="L196" s="75"/>
      <c r="M196" s="25" t="s">
        <v>9</v>
      </c>
      <c r="N196" s="26" t="s">
        <v>270</v>
      </c>
      <c r="O196" s="27">
        <v>502</v>
      </c>
      <c r="P196" s="28">
        <v>5</v>
      </c>
      <c r="Q196" s="28">
        <v>2</v>
      </c>
      <c r="R196" s="28" t="s">
        <v>14</v>
      </c>
      <c r="S196" s="29" t="s">
        <v>24</v>
      </c>
      <c r="T196" s="28" t="s">
        <v>97</v>
      </c>
      <c r="U196" s="30" t="s">
        <v>188</v>
      </c>
      <c r="V196" s="31">
        <v>400</v>
      </c>
      <c r="W196" s="32">
        <v>100000</v>
      </c>
      <c r="X196" s="32">
        <v>100000</v>
      </c>
      <c r="Y196" s="62">
        <f t="shared" si="5"/>
        <v>100</v>
      </c>
    </row>
    <row r="197" spans="1:25" ht="18.75">
      <c r="A197" s="4"/>
      <c r="B197" s="70" t="s">
        <v>173</v>
      </c>
      <c r="C197" s="70"/>
      <c r="D197" s="70"/>
      <c r="E197" s="70"/>
      <c r="F197" s="70"/>
      <c r="G197" s="70"/>
      <c r="H197" s="70"/>
      <c r="I197" s="70"/>
      <c r="J197" s="70"/>
      <c r="K197" s="70"/>
      <c r="L197" s="75"/>
      <c r="M197" s="25" t="s">
        <v>9</v>
      </c>
      <c r="N197" s="26" t="s">
        <v>271</v>
      </c>
      <c r="O197" s="27">
        <v>502</v>
      </c>
      <c r="P197" s="28">
        <v>5</v>
      </c>
      <c r="Q197" s="28">
        <v>2</v>
      </c>
      <c r="R197" s="28" t="s">
        <v>14</v>
      </c>
      <c r="S197" s="29" t="s">
        <v>24</v>
      </c>
      <c r="T197" s="28" t="s">
        <v>97</v>
      </c>
      <c r="U197" s="30" t="s">
        <v>188</v>
      </c>
      <c r="V197" s="31" t="s">
        <v>272</v>
      </c>
      <c r="W197" s="32">
        <v>100000</v>
      </c>
      <c r="X197" s="32">
        <v>100000</v>
      </c>
      <c r="Y197" s="62">
        <f t="shared" si="5"/>
        <v>100</v>
      </c>
    </row>
    <row r="198" spans="1:25" ht="56.25">
      <c r="A198" s="4"/>
      <c r="B198" s="6"/>
      <c r="C198" s="6"/>
      <c r="D198" s="11"/>
      <c r="E198" s="6"/>
      <c r="F198" s="6"/>
      <c r="G198" s="7"/>
      <c r="H198" s="71" t="s">
        <v>172</v>
      </c>
      <c r="I198" s="71"/>
      <c r="J198" s="71"/>
      <c r="K198" s="71"/>
      <c r="L198" s="72"/>
      <c r="M198" s="25" t="s">
        <v>9</v>
      </c>
      <c r="N198" s="26" t="s">
        <v>279</v>
      </c>
      <c r="O198" s="27">
        <v>502</v>
      </c>
      <c r="P198" s="28">
        <v>5</v>
      </c>
      <c r="Q198" s="28">
        <v>2</v>
      </c>
      <c r="R198" s="28" t="s">
        <v>14</v>
      </c>
      <c r="S198" s="29" t="s">
        <v>280</v>
      </c>
      <c r="T198" s="28" t="s">
        <v>2</v>
      </c>
      <c r="U198" s="30" t="s">
        <v>1</v>
      </c>
      <c r="V198" s="31" t="s">
        <v>9</v>
      </c>
      <c r="W198" s="32">
        <v>12131393.789999999</v>
      </c>
      <c r="X198" s="32">
        <v>12131393.789999999</v>
      </c>
      <c r="Y198" s="62">
        <f t="shared" si="5"/>
        <v>100</v>
      </c>
    </row>
    <row r="199" spans="1:25" ht="37.5">
      <c r="A199" s="4"/>
      <c r="B199" s="6"/>
      <c r="C199" s="6"/>
      <c r="D199" s="11"/>
      <c r="E199" s="6"/>
      <c r="F199" s="6"/>
      <c r="G199" s="10"/>
      <c r="H199" s="12"/>
      <c r="I199" s="70">
        <v>200</v>
      </c>
      <c r="J199" s="70"/>
      <c r="K199" s="70"/>
      <c r="L199" s="75"/>
      <c r="M199" s="25" t="s">
        <v>9</v>
      </c>
      <c r="N199" s="26" t="s">
        <v>282</v>
      </c>
      <c r="O199" s="27">
        <v>502</v>
      </c>
      <c r="P199" s="28">
        <v>5</v>
      </c>
      <c r="Q199" s="28">
        <v>2</v>
      </c>
      <c r="R199" s="28" t="s">
        <v>14</v>
      </c>
      <c r="S199" s="29" t="s">
        <v>280</v>
      </c>
      <c r="T199" s="28" t="s">
        <v>76</v>
      </c>
      <c r="U199" s="30" t="s">
        <v>1</v>
      </c>
      <c r="V199" s="31" t="s">
        <v>9</v>
      </c>
      <c r="W199" s="32">
        <v>12131393.789999999</v>
      </c>
      <c r="X199" s="32">
        <v>12131393.789999999</v>
      </c>
      <c r="Y199" s="62">
        <f t="shared" si="5"/>
        <v>100</v>
      </c>
    </row>
    <row r="200" spans="1:25" ht="112.5">
      <c r="A200" s="4"/>
      <c r="B200" s="6"/>
      <c r="C200" s="6"/>
      <c r="D200" s="11"/>
      <c r="E200" s="6"/>
      <c r="F200" s="6"/>
      <c r="G200" s="7"/>
      <c r="H200" s="71" t="s">
        <v>18</v>
      </c>
      <c r="I200" s="71"/>
      <c r="J200" s="71"/>
      <c r="K200" s="71"/>
      <c r="L200" s="72"/>
      <c r="M200" s="25" t="s">
        <v>9</v>
      </c>
      <c r="N200" s="26" t="s">
        <v>374</v>
      </c>
      <c r="O200" s="27">
        <v>502</v>
      </c>
      <c r="P200" s="28">
        <v>5</v>
      </c>
      <c r="Q200" s="28">
        <v>2</v>
      </c>
      <c r="R200" s="28" t="s">
        <v>14</v>
      </c>
      <c r="S200" s="29" t="s">
        <v>280</v>
      </c>
      <c r="T200" s="28" t="s">
        <v>76</v>
      </c>
      <c r="U200" s="30" t="s">
        <v>310</v>
      </c>
      <c r="V200" s="31" t="s">
        <v>9</v>
      </c>
      <c r="W200" s="32">
        <v>70548.66</v>
      </c>
      <c r="X200" s="32">
        <v>70548.66</v>
      </c>
      <c r="Y200" s="62">
        <f t="shared" si="5"/>
        <v>100</v>
      </c>
    </row>
    <row r="201" spans="1:25" ht="56.25">
      <c r="A201" s="4"/>
      <c r="B201" s="6"/>
      <c r="C201" s="6"/>
      <c r="D201" s="11"/>
      <c r="E201" s="6"/>
      <c r="F201" s="6"/>
      <c r="G201" s="10"/>
      <c r="H201" s="12"/>
      <c r="I201" s="70">
        <v>200</v>
      </c>
      <c r="J201" s="70"/>
      <c r="K201" s="70"/>
      <c r="L201" s="75"/>
      <c r="M201" s="25" t="s">
        <v>9</v>
      </c>
      <c r="N201" s="26" t="s">
        <v>299</v>
      </c>
      <c r="O201" s="27">
        <v>502</v>
      </c>
      <c r="P201" s="28">
        <v>5</v>
      </c>
      <c r="Q201" s="28">
        <v>2</v>
      </c>
      <c r="R201" s="28" t="s">
        <v>14</v>
      </c>
      <c r="S201" s="29" t="s">
        <v>280</v>
      </c>
      <c r="T201" s="28" t="s">
        <v>76</v>
      </c>
      <c r="U201" s="30" t="s">
        <v>310</v>
      </c>
      <c r="V201" s="31">
        <v>200</v>
      </c>
      <c r="W201" s="32">
        <v>70548.66</v>
      </c>
      <c r="X201" s="32">
        <v>70548.66</v>
      </c>
      <c r="Y201" s="62">
        <f t="shared" si="5"/>
        <v>100</v>
      </c>
    </row>
    <row r="202" spans="1:25" ht="56.25">
      <c r="A202" s="4"/>
      <c r="B202" s="6"/>
      <c r="C202" s="6"/>
      <c r="D202" s="11"/>
      <c r="E202" s="6"/>
      <c r="F202" s="6"/>
      <c r="G202" s="10"/>
      <c r="H202" s="9"/>
      <c r="I202" s="8"/>
      <c r="J202" s="70">
        <v>240</v>
      </c>
      <c r="K202" s="70"/>
      <c r="L202" s="75"/>
      <c r="M202" s="25" t="s">
        <v>9</v>
      </c>
      <c r="N202" s="26" t="s">
        <v>8</v>
      </c>
      <c r="O202" s="27">
        <v>502</v>
      </c>
      <c r="P202" s="28">
        <v>5</v>
      </c>
      <c r="Q202" s="28">
        <v>2</v>
      </c>
      <c r="R202" s="28" t="s">
        <v>14</v>
      </c>
      <c r="S202" s="29" t="s">
        <v>280</v>
      </c>
      <c r="T202" s="28" t="s">
        <v>76</v>
      </c>
      <c r="U202" s="30" t="s">
        <v>310</v>
      </c>
      <c r="V202" s="31" t="s">
        <v>3</v>
      </c>
      <c r="W202" s="32">
        <v>70548.66</v>
      </c>
      <c r="X202" s="32">
        <v>70548.66</v>
      </c>
      <c r="Y202" s="62">
        <f t="shared" si="5"/>
        <v>100</v>
      </c>
    </row>
    <row r="203" spans="1:25" ht="93.75">
      <c r="A203" s="4"/>
      <c r="B203" s="70" t="s">
        <v>17</v>
      </c>
      <c r="C203" s="70"/>
      <c r="D203" s="70"/>
      <c r="E203" s="70"/>
      <c r="F203" s="70"/>
      <c r="G203" s="70"/>
      <c r="H203" s="70"/>
      <c r="I203" s="70"/>
      <c r="J203" s="70"/>
      <c r="K203" s="70"/>
      <c r="L203" s="75"/>
      <c r="M203" s="25" t="s">
        <v>9</v>
      </c>
      <c r="N203" s="26" t="s">
        <v>421</v>
      </c>
      <c r="O203" s="27">
        <v>502</v>
      </c>
      <c r="P203" s="28">
        <v>5</v>
      </c>
      <c r="Q203" s="28">
        <v>2</v>
      </c>
      <c r="R203" s="28" t="s">
        <v>14</v>
      </c>
      <c r="S203" s="29" t="s">
        <v>280</v>
      </c>
      <c r="T203" s="28" t="s">
        <v>76</v>
      </c>
      <c r="U203" s="30" t="s">
        <v>286</v>
      </c>
      <c r="V203" s="31" t="s">
        <v>9</v>
      </c>
      <c r="W203" s="32">
        <v>138869.66</v>
      </c>
      <c r="X203" s="32">
        <v>138869.66</v>
      </c>
      <c r="Y203" s="62">
        <f t="shared" si="5"/>
        <v>100</v>
      </c>
    </row>
    <row r="204" spans="1:25" ht="56.25">
      <c r="A204" s="4"/>
      <c r="B204" s="6"/>
      <c r="C204" s="6"/>
      <c r="D204" s="11"/>
      <c r="E204" s="6"/>
      <c r="F204" s="6"/>
      <c r="G204" s="7"/>
      <c r="H204" s="71" t="s">
        <v>15</v>
      </c>
      <c r="I204" s="71"/>
      <c r="J204" s="71"/>
      <c r="K204" s="71"/>
      <c r="L204" s="72"/>
      <c r="M204" s="25" t="s">
        <v>9</v>
      </c>
      <c r="N204" s="26" t="s">
        <v>299</v>
      </c>
      <c r="O204" s="27">
        <v>502</v>
      </c>
      <c r="P204" s="28">
        <v>5</v>
      </c>
      <c r="Q204" s="28">
        <v>2</v>
      </c>
      <c r="R204" s="28" t="s">
        <v>14</v>
      </c>
      <c r="S204" s="29" t="s">
        <v>280</v>
      </c>
      <c r="T204" s="28" t="s">
        <v>76</v>
      </c>
      <c r="U204" s="30" t="s">
        <v>286</v>
      </c>
      <c r="V204" s="31">
        <v>200</v>
      </c>
      <c r="W204" s="32">
        <v>138869.66</v>
      </c>
      <c r="X204" s="32">
        <v>138869.66</v>
      </c>
      <c r="Y204" s="62">
        <f t="shared" si="5"/>
        <v>100</v>
      </c>
    </row>
    <row r="205" spans="1:25" ht="56.25">
      <c r="A205" s="4"/>
      <c r="B205" s="6"/>
      <c r="C205" s="6"/>
      <c r="D205" s="11"/>
      <c r="E205" s="6"/>
      <c r="F205" s="6"/>
      <c r="G205" s="10"/>
      <c r="H205" s="12"/>
      <c r="I205" s="70">
        <v>200</v>
      </c>
      <c r="J205" s="70"/>
      <c r="K205" s="70"/>
      <c r="L205" s="75"/>
      <c r="M205" s="25" t="s">
        <v>9</v>
      </c>
      <c r="N205" s="26" t="s">
        <v>8</v>
      </c>
      <c r="O205" s="27">
        <v>502</v>
      </c>
      <c r="P205" s="28">
        <v>5</v>
      </c>
      <c r="Q205" s="28">
        <v>2</v>
      </c>
      <c r="R205" s="28" t="s">
        <v>14</v>
      </c>
      <c r="S205" s="29" t="s">
        <v>280</v>
      </c>
      <c r="T205" s="28" t="s">
        <v>76</v>
      </c>
      <c r="U205" s="30" t="s">
        <v>286</v>
      </c>
      <c r="V205" s="31" t="s">
        <v>3</v>
      </c>
      <c r="W205" s="32">
        <v>138869.66</v>
      </c>
      <c r="X205" s="32">
        <v>138869.66</v>
      </c>
      <c r="Y205" s="62">
        <f t="shared" si="5"/>
        <v>100</v>
      </c>
    </row>
    <row r="206" spans="1:25" ht="131.25">
      <c r="A206" s="4"/>
      <c r="B206" s="6"/>
      <c r="C206" s="6"/>
      <c r="D206" s="11"/>
      <c r="E206" s="6"/>
      <c r="F206" s="6"/>
      <c r="G206" s="10"/>
      <c r="H206" s="9"/>
      <c r="I206" s="8"/>
      <c r="J206" s="70">
        <v>240</v>
      </c>
      <c r="K206" s="70"/>
      <c r="L206" s="75"/>
      <c r="M206" s="25" t="s">
        <v>9</v>
      </c>
      <c r="N206" s="26" t="s">
        <v>416</v>
      </c>
      <c r="O206" s="27">
        <v>502</v>
      </c>
      <c r="P206" s="28">
        <v>5</v>
      </c>
      <c r="Q206" s="28">
        <v>2</v>
      </c>
      <c r="R206" s="28" t="s">
        <v>14</v>
      </c>
      <c r="S206" s="29" t="s">
        <v>280</v>
      </c>
      <c r="T206" s="28" t="s">
        <v>76</v>
      </c>
      <c r="U206" s="30" t="s">
        <v>379</v>
      </c>
      <c r="V206" s="31" t="s">
        <v>9</v>
      </c>
      <c r="W206" s="32">
        <v>2513530</v>
      </c>
      <c r="X206" s="32">
        <v>2513530</v>
      </c>
      <c r="Y206" s="62">
        <f t="shared" si="5"/>
        <v>100</v>
      </c>
    </row>
    <row r="207" spans="1:25" ht="56.25">
      <c r="A207" s="4"/>
      <c r="B207" s="70" t="s">
        <v>13</v>
      </c>
      <c r="C207" s="70"/>
      <c r="D207" s="70"/>
      <c r="E207" s="70"/>
      <c r="F207" s="70"/>
      <c r="G207" s="70"/>
      <c r="H207" s="70"/>
      <c r="I207" s="70"/>
      <c r="J207" s="70"/>
      <c r="K207" s="70"/>
      <c r="L207" s="75"/>
      <c r="M207" s="25" t="s">
        <v>9</v>
      </c>
      <c r="N207" s="26" t="s">
        <v>270</v>
      </c>
      <c r="O207" s="27">
        <v>502</v>
      </c>
      <c r="P207" s="28">
        <v>5</v>
      </c>
      <c r="Q207" s="28">
        <v>2</v>
      </c>
      <c r="R207" s="28" t="s">
        <v>14</v>
      </c>
      <c r="S207" s="29" t="s">
        <v>280</v>
      </c>
      <c r="T207" s="28" t="s">
        <v>76</v>
      </c>
      <c r="U207" s="30" t="s">
        <v>379</v>
      </c>
      <c r="V207" s="31">
        <v>400</v>
      </c>
      <c r="W207" s="32">
        <v>2513530</v>
      </c>
      <c r="X207" s="32">
        <v>2513530</v>
      </c>
      <c r="Y207" s="62">
        <f t="shared" si="5"/>
        <v>100</v>
      </c>
    </row>
    <row r="208" spans="1:25" ht="18.75">
      <c r="A208" s="4"/>
      <c r="B208" s="6"/>
      <c r="C208" s="6"/>
      <c r="D208" s="11"/>
      <c r="E208" s="6"/>
      <c r="F208" s="6"/>
      <c r="G208" s="7"/>
      <c r="H208" s="71" t="s">
        <v>11</v>
      </c>
      <c r="I208" s="71"/>
      <c r="J208" s="71"/>
      <c r="K208" s="71"/>
      <c r="L208" s="72"/>
      <c r="M208" s="25" t="s">
        <v>9</v>
      </c>
      <c r="N208" s="26" t="s">
        <v>271</v>
      </c>
      <c r="O208" s="27">
        <v>502</v>
      </c>
      <c r="P208" s="28">
        <v>5</v>
      </c>
      <c r="Q208" s="28">
        <v>2</v>
      </c>
      <c r="R208" s="28" t="s">
        <v>14</v>
      </c>
      <c r="S208" s="29" t="s">
        <v>280</v>
      </c>
      <c r="T208" s="28" t="s">
        <v>76</v>
      </c>
      <c r="U208" s="30" t="s">
        <v>379</v>
      </c>
      <c r="V208" s="31" t="s">
        <v>272</v>
      </c>
      <c r="W208" s="32">
        <v>2513530</v>
      </c>
      <c r="X208" s="32">
        <v>2513530</v>
      </c>
      <c r="Y208" s="62">
        <f t="shared" si="5"/>
        <v>100</v>
      </c>
    </row>
    <row r="209" spans="1:25" ht="93.75">
      <c r="A209" s="4"/>
      <c r="B209" s="6"/>
      <c r="C209" s="6"/>
      <c r="D209" s="11"/>
      <c r="E209" s="6"/>
      <c r="F209" s="6"/>
      <c r="G209" s="10"/>
      <c r="H209" s="12"/>
      <c r="I209" s="70">
        <v>200</v>
      </c>
      <c r="J209" s="70"/>
      <c r="K209" s="70"/>
      <c r="L209" s="75"/>
      <c r="M209" s="25" t="s">
        <v>9</v>
      </c>
      <c r="N209" s="26" t="s">
        <v>427</v>
      </c>
      <c r="O209" s="27">
        <v>502</v>
      </c>
      <c r="P209" s="28">
        <v>5</v>
      </c>
      <c r="Q209" s="28">
        <v>2</v>
      </c>
      <c r="R209" s="28" t="s">
        <v>14</v>
      </c>
      <c r="S209" s="29" t="s">
        <v>280</v>
      </c>
      <c r="T209" s="28" t="s">
        <v>76</v>
      </c>
      <c r="U209" s="30" t="s">
        <v>428</v>
      </c>
      <c r="V209" s="31" t="s">
        <v>9</v>
      </c>
      <c r="W209" s="32">
        <v>144039.41</v>
      </c>
      <c r="X209" s="32">
        <v>144039.41</v>
      </c>
      <c r="Y209" s="62">
        <f t="shared" si="5"/>
        <v>100</v>
      </c>
    </row>
    <row r="210" spans="1:25" ht="56.25">
      <c r="A210" s="4"/>
      <c r="B210" s="6"/>
      <c r="C210" s="6"/>
      <c r="D210" s="11"/>
      <c r="E210" s="6"/>
      <c r="F210" s="6"/>
      <c r="G210" s="10"/>
      <c r="H210" s="9"/>
      <c r="I210" s="8"/>
      <c r="J210" s="70">
        <v>240</v>
      </c>
      <c r="K210" s="70"/>
      <c r="L210" s="75"/>
      <c r="M210" s="25" t="s">
        <v>9</v>
      </c>
      <c r="N210" s="26" t="s">
        <v>299</v>
      </c>
      <c r="O210" s="27">
        <v>502</v>
      </c>
      <c r="P210" s="28">
        <v>5</v>
      </c>
      <c r="Q210" s="28">
        <v>2</v>
      </c>
      <c r="R210" s="28" t="s">
        <v>14</v>
      </c>
      <c r="S210" s="29" t="s">
        <v>280</v>
      </c>
      <c r="T210" s="28" t="s">
        <v>76</v>
      </c>
      <c r="U210" s="30" t="s">
        <v>428</v>
      </c>
      <c r="V210" s="31">
        <v>200</v>
      </c>
      <c r="W210" s="32">
        <v>144039.41</v>
      </c>
      <c r="X210" s="32">
        <v>144039.41</v>
      </c>
      <c r="Y210" s="62">
        <f t="shared" si="5"/>
        <v>100</v>
      </c>
    </row>
    <row r="211" spans="1:25" ht="56.25">
      <c r="A211" s="4"/>
      <c r="B211" s="70">
        <v>503</v>
      </c>
      <c r="C211" s="70"/>
      <c r="D211" s="70"/>
      <c r="E211" s="70"/>
      <c r="F211" s="70"/>
      <c r="G211" s="70"/>
      <c r="H211" s="70"/>
      <c r="I211" s="70"/>
      <c r="J211" s="70"/>
      <c r="K211" s="70"/>
      <c r="L211" s="75"/>
      <c r="M211" s="25" t="s">
        <v>9</v>
      </c>
      <c r="N211" s="26" t="s">
        <v>8</v>
      </c>
      <c r="O211" s="27">
        <v>502</v>
      </c>
      <c r="P211" s="28">
        <v>5</v>
      </c>
      <c r="Q211" s="28">
        <v>2</v>
      </c>
      <c r="R211" s="28" t="s">
        <v>14</v>
      </c>
      <c r="S211" s="29" t="s">
        <v>280</v>
      </c>
      <c r="T211" s="28" t="s">
        <v>76</v>
      </c>
      <c r="U211" s="30" t="s">
        <v>428</v>
      </c>
      <c r="V211" s="31" t="s">
        <v>3</v>
      </c>
      <c r="W211" s="32">
        <v>144039.41</v>
      </c>
      <c r="X211" s="32">
        <v>144039.41</v>
      </c>
      <c r="Y211" s="62">
        <f t="shared" si="5"/>
        <v>100</v>
      </c>
    </row>
    <row r="212" spans="1:25" ht="150">
      <c r="A212" s="4"/>
      <c r="B212" s="70">
        <v>700</v>
      </c>
      <c r="C212" s="70"/>
      <c r="D212" s="70"/>
      <c r="E212" s="70"/>
      <c r="F212" s="70"/>
      <c r="G212" s="70"/>
      <c r="H212" s="70"/>
      <c r="I212" s="70"/>
      <c r="J212" s="70"/>
      <c r="K212" s="70"/>
      <c r="L212" s="75"/>
      <c r="M212" s="25" t="s">
        <v>9</v>
      </c>
      <c r="N212" s="26" t="s">
        <v>462</v>
      </c>
      <c r="O212" s="27">
        <v>502</v>
      </c>
      <c r="P212" s="28">
        <v>5</v>
      </c>
      <c r="Q212" s="28">
        <v>2</v>
      </c>
      <c r="R212" s="28" t="s">
        <v>14</v>
      </c>
      <c r="S212" s="29" t="s">
        <v>280</v>
      </c>
      <c r="T212" s="28" t="s">
        <v>76</v>
      </c>
      <c r="U212" s="30" t="s">
        <v>463</v>
      </c>
      <c r="V212" s="31" t="s">
        <v>9</v>
      </c>
      <c r="W212" s="32">
        <v>77041.14</v>
      </c>
      <c r="X212" s="32">
        <v>77041.14</v>
      </c>
      <c r="Y212" s="62">
        <f t="shared" si="5"/>
        <v>100</v>
      </c>
    </row>
    <row r="213" spans="1:25" ht="56.25">
      <c r="A213" s="4"/>
      <c r="B213" s="6"/>
      <c r="C213" s="8"/>
      <c r="D213" s="81">
        <v>703</v>
      </c>
      <c r="E213" s="81"/>
      <c r="F213" s="81"/>
      <c r="G213" s="81"/>
      <c r="H213" s="81"/>
      <c r="I213" s="81"/>
      <c r="J213" s="81"/>
      <c r="K213" s="81"/>
      <c r="L213" s="82"/>
      <c r="M213" s="25" t="s">
        <v>9</v>
      </c>
      <c r="N213" s="26" t="s">
        <v>299</v>
      </c>
      <c r="O213" s="27">
        <v>502</v>
      </c>
      <c r="P213" s="28">
        <v>5</v>
      </c>
      <c r="Q213" s="28">
        <v>2</v>
      </c>
      <c r="R213" s="28" t="s">
        <v>14</v>
      </c>
      <c r="S213" s="29" t="s">
        <v>280</v>
      </c>
      <c r="T213" s="28" t="s">
        <v>76</v>
      </c>
      <c r="U213" s="30" t="s">
        <v>463</v>
      </c>
      <c r="V213" s="31">
        <v>200</v>
      </c>
      <c r="W213" s="32">
        <v>77041.14</v>
      </c>
      <c r="X213" s="32">
        <v>77041.14</v>
      </c>
      <c r="Y213" s="62">
        <f t="shared" si="5"/>
        <v>100</v>
      </c>
    </row>
    <row r="214" spans="1:25" ht="56.25">
      <c r="A214" s="4"/>
      <c r="B214" s="70" t="s">
        <v>40</v>
      </c>
      <c r="C214" s="70"/>
      <c r="D214" s="70"/>
      <c r="E214" s="70"/>
      <c r="F214" s="70"/>
      <c r="G214" s="70"/>
      <c r="H214" s="70"/>
      <c r="I214" s="70"/>
      <c r="J214" s="70"/>
      <c r="K214" s="70"/>
      <c r="L214" s="75"/>
      <c r="M214" s="25" t="s">
        <v>9</v>
      </c>
      <c r="N214" s="26" t="s">
        <v>8</v>
      </c>
      <c r="O214" s="27">
        <v>502</v>
      </c>
      <c r="P214" s="28">
        <v>5</v>
      </c>
      <c r="Q214" s="28">
        <v>2</v>
      </c>
      <c r="R214" s="28" t="s">
        <v>14</v>
      </c>
      <c r="S214" s="29" t="s">
        <v>280</v>
      </c>
      <c r="T214" s="28" t="s">
        <v>76</v>
      </c>
      <c r="U214" s="30" t="s">
        <v>463</v>
      </c>
      <c r="V214" s="31" t="s">
        <v>3</v>
      </c>
      <c r="W214" s="32">
        <v>77041.14</v>
      </c>
      <c r="X214" s="32">
        <v>77041.14</v>
      </c>
      <c r="Y214" s="62">
        <f t="shared" si="5"/>
        <v>100</v>
      </c>
    </row>
    <row r="215" spans="1:25" ht="93.75">
      <c r="A215" s="4"/>
      <c r="B215" s="70" t="s">
        <v>148</v>
      </c>
      <c r="C215" s="70"/>
      <c r="D215" s="70"/>
      <c r="E215" s="70"/>
      <c r="F215" s="70"/>
      <c r="G215" s="70"/>
      <c r="H215" s="70"/>
      <c r="I215" s="70"/>
      <c r="J215" s="70"/>
      <c r="K215" s="70"/>
      <c r="L215" s="75"/>
      <c r="M215" s="25" t="s">
        <v>9</v>
      </c>
      <c r="N215" s="26" t="s">
        <v>481</v>
      </c>
      <c r="O215" s="27">
        <v>502</v>
      </c>
      <c r="P215" s="28">
        <v>5</v>
      </c>
      <c r="Q215" s="28">
        <v>2</v>
      </c>
      <c r="R215" s="28" t="s">
        <v>14</v>
      </c>
      <c r="S215" s="29" t="s">
        <v>280</v>
      </c>
      <c r="T215" s="28" t="s">
        <v>76</v>
      </c>
      <c r="U215" s="30" t="s">
        <v>479</v>
      </c>
      <c r="V215" s="31" t="s">
        <v>9</v>
      </c>
      <c r="W215" s="32">
        <v>592274.21</v>
      </c>
      <c r="X215" s="32">
        <v>592274.21</v>
      </c>
      <c r="Y215" s="62">
        <f t="shared" si="5"/>
        <v>100</v>
      </c>
    </row>
    <row r="216" spans="1:25" ht="56.25">
      <c r="A216" s="4"/>
      <c r="B216" s="70" t="s">
        <v>169</v>
      </c>
      <c r="C216" s="70"/>
      <c r="D216" s="70"/>
      <c r="E216" s="70"/>
      <c r="F216" s="70"/>
      <c r="G216" s="70"/>
      <c r="H216" s="70"/>
      <c r="I216" s="70"/>
      <c r="J216" s="70"/>
      <c r="K216" s="70"/>
      <c r="L216" s="75"/>
      <c r="M216" s="25" t="s">
        <v>9</v>
      </c>
      <c r="N216" s="26" t="s">
        <v>299</v>
      </c>
      <c r="O216" s="27">
        <v>502</v>
      </c>
      <c r="P216" s="28">
        <v>5</v>
      </c>
      <c r="Q216" s="28">
        <v>2</v>
      </c>
      <c r="R216" s="28" t="s">
        <v>14</v>
      </c>
      <c r="S216" s="29" t="s">
        <v>280</v>
      </c>
      <c r="T216" s="28" t="s">
        <v>76</v>
      </c>
      <c r="U216" s="30" t="s">
        <v>479</v>
      </c>
      <c r="V216" s="31">
        <v>200</v>
      </c>
      <c r="W216" s="32">
        <v>592274.21</v>
      </c>
      <c r="X216" s="32">
        <v>592274.21</v>
      </c>
      <c r="Y216" s="62">
        <f t="shared" si="5"/>
        <v>100</v>
      </c>
    </row>
    <row r="217" spans="1:25" ht="56.25">
      <c r="A217" s="4"/>
      <c r="B217" s="6"/>
      <c r="C217" s="6"/>
      <c r="D217" s="11"/>
      <c r="E217" s="6"/>
      <c r="F217" s="6"/>
      <c r="G217" s="7"/>
      <c r="H217" s="71" t="s">
        <v>167</v>
      </c>
      <c r="I217" s="71"/>
      <c r="J217" s="71"/>
      <c r="K217" s="71"/>
      <c r="L217" s="72"/>
      <c r="M217" s="25" t="s">
        <v>9</v>
      </c>
      <c r="N217" s="26" t="s">
        <v>8</v>
      </c>
      <c r="O217" s="27">
        <v>502</v>
      </c>
      <c r="P217" s="28">
        <v>5</v>
      </c>
      <c r="Q217" s="28">
        <v>2</v>
      </c>
      <c r="R217" s="28" t="s">
        <v>14</v>
      </c>
      <c r="S217" s="29" t="s">
        <v>280</v>
      </c>
      <c r="T217" s="28" t="s">
        <v>76</v>
      </c>
      <c r="U217" s="30" t="s">
        <v>479</v>
      </c>
      <c r="V217" s="31" t="s">
        <v>3</v>
      </c>
      <c r="W217" s="32">
        <v>592274.21</v>
      </c>
      <c r="X217" s="32">
        <v>592274.21</v>
      </c>
      <c r="Y217" s="62">
        <f t="shared" si="5"/>
        <v>100</v>
      </c>
    </row>
    <row r="218" spans="1:25" ht="225">
      <c r="A218" s="4"/>
      <c r="B218" s="6"/>
      <c r="C218" s="6"/>
      <c r="D218" s="11"/>
      <c r="E218" s="6"/>
      <c r="F218" s="6"/>
      <c r="G218" s="10"/>
      <c r="H218" s="12"/>
      <c r="I218" s="70">
        <v>100</v>
      </c>
      <c r="J218" s="70"/>
      <c r="K218" s="70"/>
      <c r="L218" s="75"/>
      <c r="M218" s="25" t="s">
        <v>9</v>
      </c>
      <c r="N218" s="26" t="s">
        <v>464</v>
      </c>
      <c r="O218" s="27">
        <v>502</v>
      </c>
      <c r="P218" s="28">
        <v>5</v>
      </c>
      <c r="Q218" s="28">
        <v>2</v>
      </c>
      <c r="R218" s="28" t="s">
        <v>14</v>
      </c>
      <c r="S218" s="29" t="s">
        <v>280</v>
      </c>
      <c r="T218" s="28" t="s">
        <v>76</v>
      </c>
      <c r="U218" s="30" t="s">
        <v>465</v>
      </c>
      <c r="V218" s="31" t="s">
        <v>9</v>
      </c>
      <c r="W218" s="32">
        <v>244186.16</v>
      </c>
      <c r="X218" s="33">
        <v>244186.16</v>
      </c>
      <c r="Y218" s="62">
        <f t="shared" si="5"/>
        <v>100</v>
      </c>
    </row>
    <row r="219" spans="1:25" ht="56.25">
      <c r="A219" s="4"/>
      <c r="B219" s="6"/>
      <c r="C219" s="6"/>
      <c r="D219" s="11"/>
      <c r="E219" s="6"/>
      <c r="F219" s="6"/>
      <c r="G219" s="10"/>
      <c r="H219" s="9"/>
      <c r="I219" s="8"/>
      <c r="J219" s="70">
        <v>110</v>
      </c>
      <c r="K219" s="70"/>
      <c r="L219" s="75"/>
      <c r="M219" s="25" t="s">
        <v>9</v>
      </c>
      <c r="N219" s="26" t="s">
        <v>299</v>
      </c>
      <c r="O219" s="27">
        <v>502</v>
      </c>
      <c r="P219" s="28">
        <v>5</v>
      </c>
      <c r="Q219" s="28">
        <v>2</v>
      </c>
      <c r="R219" s="28" t="s">
        <v>14</v>
      </c>
      <c r="S219" s="29" t="s">
        <v>280</v>
      </c>
      <c r="T219" s="28" t="s">
        <v>76</v>
      </c>
      <c r="U219" s="30" t="s">
        <v>465</v>
      </c>
      <c r="V219" s="31">
        <v>200</v>
      </c>
      <c r="W219" s="32">
        <v>244186.16</v>
      </c>
      <c r="X219" s="33">
        <v>244186.16</v>
      </c>
      <c r="Y219" s="62">
        <f t="shared" si="5"/>
        <v>100</v>
      </c>
    </row>
    <row r="220" spans="1:25" ht="56.25">
      <c r="A220" s="4"/>
      <c r="B220" s="6"/>
      <c r="C220" s="6"/>
      <c r="D220" s="11"/>
      <c r="E220" s="6"/>
      <c r="F220" s="6"/>
      <c r="G220" s="10"/>
      <c r="H220" s="12"/>
      <c r="I220" s="70">
        <v>200</v>
      </c>
      <c r="J220" s="70"/>
      <c r="K220" s="70"/>
      <c r="L220" s="75"/>
      <c r="M220" s="25" t="s">
        <v>9</v>
      </c>
      <c r="N220" s="26" t="s">
        <v>8</v>
      </c>
      <c r="O220" s="27">
        <v>502</v>
      </c>
      <c r="P220" s="28">
        <v>5</v>
      </c>
      <c r="Q220" s="28">
        <v>2</v>
      </c>
      <c r="R220" s="28" t="s">
        <v>14</v>
      </c>
      <c r="S220" s="29" t="s">
        <v>280</v>
      </c>
      <c r="T220" s="28" t="s">
        <v>76</v>
      </c>
      <c r="U220" s="30" t="s">
        <v>465</v>
      </c>
      <c r="V220" s="31" t="s">
        <v>3</v>
      </c>
      <c r="W220" s="32">
        <v>244186.16</v>
      </c>
      <c r="X220" s="33">
        <v>244186.16</v>
      </c>
      <c r="Y220" s="62">
        <f t="shared" si="5"/>
        <v>100</v>
      </c>
    </row>
    <row r="221" spans="1:25" ht="187.5">
      <c r="A221" s="4"/>
      <c r="B221" s="6"/>
      <c r="C221" s="6"/>
      <c r="D221" s="11"/>
      <c r="E221" s="6"/>
      <c r="F221" s="6"/>
      <c r="G221" s="10"/>
      <c r="H221" s="9"/>
      <c r="I221" s="8"/>
      <c r="J221" s="70">
        <v>240</v>
      </c>
      <c r="K221" s="70"/>
      <c r="L221" s="75"/>
      <c r="M221" s="25" t="s">
        <v>9</v>
      </c>
      <c r="N221" s="26" t="s">
        <v>466</v>
      </c>
      <c r="O221" s="27">
        <v>502</v>
      </c>
      <c r="P221" s="28">
        <v>5</v>
      </c>
      <c r="Q221" s="28">
        <v>2</v>
      </c>
      <c r="R221" s="28" t="s">
        <v>14</v>
      </c>
      <c r="S221" s="29" t="s">
        <v>280</v>
      </c>
      <c r="T221" s="28" t="s">
        <v>76</v>
      </c>
      <c r="U221" s="30" t="s">
        <v>467</v>
      </c>
      <c r="V221" s="31" t="s">
        <v>9</v>
      </c>
      <c r="W221" s="32">
        <v>266905.28000000003</v>
      </c>
      <c r="X221" s="33">
        <v>266905.28000000003</v>
      </c>
      <c r="Y221" s="62">
        <f t="shared" si="5"/>
        <v>100</v>
      </c>
    </row>
    <row r="222" spans="1:25" ht="56.25">
      <c r="A222" s="4"/>
      <c r="B222" s="6"/>
      <c r="C222" s="6"/>
      <c r="D222" s="11"/>
      <c r="E222" s="6"/>
      <c r="F222" s="6"/>
      <c r="G222" s="10"/>
      <c r="H222" s="12"/>
      <c r="I222" s="70">
        <v>800</v>
      </c>
      <c r="J222" s="70"/>
      <c r="K222" s="70"/>
      <c r="L222" s="75"/>
      <c r="M222" s="25" t="s">
        <v>9</v>
      </c>
      <c r="N222" s="26" t="s">
        <v>299</v>
      </c>
      <c r="O222" s="27">
        <v>502</v>
      </c>
      <c r="P222" s="28">
        <v>5</v>
      </c>
      <c r="Q222" s="28">
        <v>2</v>
      </c>
      <c r="R222" s="28" t="s">
        <v>14</v>
      </c>
      <c r="S222" s="29" t="s">
        <v>280</v>
      </c>
      <c r="T222" s="28" t="s">
        <v>76</v>
      </c>
      <c r="U222" s="30" t="s">
        <v>467</v>
      </c>
      <c r="V222" s="31">
        <v>200</v>
      </c>
      <c r="W222" s="32">
        <v>266905.28000000003</v>
      </c>
      <c r="X222" s="33">
        <v>266905.28000000003</v>
      </c>
      <c r="Y222" s="62">
        <f t="shared" si="5"/>
        <v>100</v>
      </c>
    </row>
    <row r="223" spans="1:25" ht="56.25">
      <c r="A223" s="4"/>
      <c r="B223" s="6"/>
      <c r="C223" s="6"/>
      <c r="D223" s="11"/>
      <c r="E223" s="6"/>
      <c r="F223" s="6"/>
      <c r="G223" s="10"/>
      <c r="H223" s="9"/>
      <c r="I223" s="8"/>
      <c r="J223" s="70">
        <v>850</v>
      </c>
      <c r="K223" s="70"/>
      <c r="L223" s="75"/>
      <c r="M223" s="25" t="s">
        <v>9</v>
      </c>
      <c r="N223" s="26" t="s">
        <v>8</v>
      </c>
      <c r="O223" s="27">
        <v>502</v>
      </c>
      <c r="P223" s="28">
        <v>5</v>
      </c>
      <c r="Q223" s="28">
        <v>2</v>
      </c>
      <c r="R223" s="28" t="s">
        <v>14</v>
      </c>
      <c r="S223" s="29" t="s">
        <v>280</v>
      </c>
      <c r="T223" s="28" t="s">
        <v>76</v>
      </c>
      <c r="U223" s="30" t="s">
        <v>467</v>
      </c>
      <c r="V223" s="31" t="s">
        <v>3</v>
      </c>
      <c r="W223" s="32">
        <v>266905.28000000003</v>
      </c>
      <c r="X223" s="33">
        <v>266905.28000000003</v>
      </c>
      <c r="Y223" s="62">
        <f t="shared" si="5"/>
        <v>100</v>
      </c>
    </row>
    <row r="224" spans="1:25" ht="206.25">
      <c r="A224" s="4"/>
      <c r="B224" s="70">
        <v>800</v>
      </c>
      <c r="C224" s="70"/>
      <c r="D224" s="70"/>
      <c r="E224" s="70"/>
      <c r="F224" s="70"/>
      <c r="G224" s="70"/>
      <c r="H224" s="70"/>
      <c r="I224" s="70"/>
      <c r="J224" s="70"/>
      <c r="K224" s="70"/>
      <c r="L224" s="75"/>
      <c r="M224" s="25" t="s">
        <v>9</v>
      </c>
      <c r="N224" s="26" t="s">
        <v>468</v>
      </c>
      <c r="O224" s="27">
        <v>502</v>
      </c>
      <c r="P224" s="28">
        <v>5</v>
      </c>
      <c r="Q224" s="28">
        <v>2</v>
      </c>
      <c r="R224" s="28" t="s">
        <v>14</v>
      </c>
      <c r="S224" s="29" t="s">
        <v>280</v>
      </c>
      <c r="T224" s="28" t="s">
        <v>76</v>
      </c>
      <c r="U224" s="30" t="s">
        <v>469</v>
      </c>
      <c r="V224" s="31" t="s">
        <v>9</v>
      </c>
      <c r="W224" s="32">
        <v>7740195.6200000001</v>
      </c>
      <c r="X224" s="33">
        <v>7740195.6200000001</v>
      </c>
      <c r="Y224" s="62">
        <f t="shared" si="5"/>
        <v>100</v>
      </c>
    </row>
    <row r="225" spans="1:25" ht="56.25">
      <c r="A225" s="4"/>
      <c r="B225" s="6"/>
      <c r="C225" s="8"/>
      <c r="D225" s="81">
        <v>801</v>
      </c>
      <c r="E225" s="81"/>
      <c r="F225" s="81"/>
      <c r="G225" s="81"/>
      <c r="H225" s="81"/>
      <c r="I225" s="81"/>
      <c r="J225" s="81"/>
      <c r="K225" s="81"/>
      <c r="L225" s="82"/>
      <c r="M225" s="25" t="s">
        <v>9</v>
      </c>
      <c r="N225" s="26" t="s">
        <v>299</v>
      </c>
      <c r="O225" s="27">
        <v>502</v>
      </c>
      <c r="P225" s="28">
        <v>5</v>
      </c>
      <c r="Q225" s="28">
        <v>2</v>
      </c>
      <c r="R225" s="28" t="s">
        <v>14</v>
      </c>
      <c r="S225" s="29" t="s">
        <v>280</v>
      </c>
      <c r="T225" s="28" t="s">
        <v>76</v>
      </c>
      <c r="U225" s="30" t="s">
        <v>469</v>
      </c>
      <c r="V225" s="31">
        <v>200</v>
      </c>
      <c r="W225" s="32">
        <v>7740195.6200000001</v>
      </c>
      <c r="X225" s="33">
        <v>7740195.6200000001</v>
      </c>
      <c r="Y225" s="62">
        <f t="shared" ref="Y225:Y283" si="6">X225/W225*100</f>
        <v>100</v>
      </c>
    </row>
    <row r="226" spans="1:25" ht="56.25">
      <c r="A226" s="4"/>
      <c r="B226" s="70" t="s">
        <v>40</v>
      </c>
      <c r="C226" s="70"/>
      <c r="D226" s="70"/>
      <c r="E226" s="70"/>
      <c r="F226" s="70"/>
      <c r="G226" s="70"/>
      <c r="H226" s="70"/>
      <c r="I226" s="70"/>
      <c r="J226" s="70"/>
      <c r="K226" s="70"/>
      <c r="L226" s="75"/>
      <c r="M226" s="25" t="s">
        <v>9</v>
      </c>
      <c r="N226" s="26" t="s">
        <v>8</v>
      </c>
      <c r="O226" s="27">
        <v>502</v>
      </c>
      <c r="P226" s="28">
        <v>5</v>
      </c>
      <c r="Q226" s="28">
        <v>2</v>
      </c>
      <c r="R226" s="28" t="s">
        <v>14</v>
      </c>
      <c r="S226" s="29" t="s">
        <v>280</v>
      </c>
      <c r="T226" s="28" t="s">
        <v>76</v>
      </c>
      <c r="U226" s="30" t="s">
        <v>469</v>
      </c>
      <c r="V226" s="31" t="s">
        <v>3</v>
      </c>
      <c r="W226" s="32">
        <v>7740195.6200000001</v>
      </c>
      <c r="X226" s="33">
        <v>7740195.6200000001</v>
      </c>
      <c r="Y226" s="62">
        <f t="shared" si="6"/>
        <v>100</v>
      </c>
    </row>
    <row r="227" spans="1:25" ht="225">
      <c r="A227" s="4"/>
      <c r="B227" s="70" t="s">
        <v>148</v>
      </c>
      <c r="C227" s="70"/>
      <c r="D227" s="70"/>
      <c r="E227" s="70"/>
      <c r="F227" s="70"/>
      <c r="G227" s="70"/>
      <c r="H227" s="70"/>
      <c r="I227" s="70"/>
      <c r="J227" s="70"/>
      <c r="K227" s="70"/>
      <c r="L227" s="75"/>
      <c r="M227" s="25" t="s">
        <v>9</v>
      </c>
      <c r="N227" s="26" t="s">
        <v>464</v>
      </c>
      <c r="O227" s="27">
        <v>502</v>
      </c>
      <c r="P227" s="28">
        <v>5</v>
      </c>
      <c r="Q227" s="28">
        <v>2</v>
      </c>
      <c r="R227" s="28" t="s">
        <v>14</v>
      </c>
      <c r="S227" s="29" t="s">
        <v>280</v>
      </c>
      <c r="T227" s="28" t="s">
        <v>76</v>
      </c>
      <c r="U227" s="30" t="s">
        <v>470</v>
      </c>
      <c r="V227" s="31" t="s">
        <v>9</v>
      </c>
      <c r="W227" s="32">
        <v>10174.43</v>
      </c>
      <c r="X227" s="32">
        <v>10174.43</v>
      </c>
      <c r="Y227" s="62">
        <f t="shared" si="6"/>
        <v>100</v>
      </c>
    </row>
    <row r="228" spans="1:25" ht="56.25">
      <c r="A228" s="4"/>
      <c r="B228" s="70" t="s">
        <v>164</v>
      </c>
      <c r="C228" s="70"/>
      <c r="D228" s="70"/>
      <c r="E228" s="70"/>
      <c r="F228" s="70"/>
      <c r="G228" s="70"/>
      <c r="H228" s="70"/>
      <c r="I228" s="70"/>
      <c r="J228" s="70"/>
      <c r="K228" s="70"/>
      <c r="L228" s="75"/>
      <c r="M228" s="25" t="s">
        <v>9</v>
      </c>
      <c r="N228" s="26" t="s">
        <v>299</v>
      </c>
      <c r="O228" s="27">
        <v>502</v>
      </c>
      <c r="P228" s="28">
        <v>5</v>
      </c>
      <c r="Q228" s="28">
        <v>2</v>
      </c>
      <c r="R228" s="28" t="s">
        <v>14</v>
      </c>
      <c r="S228" s="29" t="s">
        <v>280</v>
      </c>
      <c r="T228" s="28" t="s">
        <v>76</v>
      </c>
      <c r="U228" s="30" t="s">
        <v>470</v>
      </c>
      <c r="V228" s="31">
        <v>200</v>
      </c>
      <c r="W228" s="32">
        <v>10174.43</v>
      </c>
      <c r="X228" s="32">
        <v>10174.43</v>
      </c>
      <c r="Y228" s="62">
        <f t="shared" si="6"/>
        <v>100</v>
      </c>
    </row>
    <row r="229" spans="1:25" ht="56.25">
      <c r="A229" s="4"/>
      <c r="B229" s="6"/>
      <c r="C229" s="6"/>
      <c r="D229" s="11"/>
      <c r="E229" s="6"/>
      <c r="F229" s="6"/>
      <c r="G229" s="7"/>
      <c r="H229" s="71" t="s">
        <v>162</v>
      </c>
      <c r="I229" s="71"/>
      <c r="J229" s="71"/>
      <c r="K229" s="71"/>
      <c r="L229" s="72"/>
      <c r="M229" s="25" t="s">
        <v>9</v>
      </c>
      <c r="N229" s="26" t="s">
        <v>8</v>
      </c>
      <c r="O229" s="27">
        <v>502</v>
      </c>
      <c r="P229" s="28">
        <v>5</v>
      </c>
      <c r="Q229" s="28">
        <v>2</v>
      </c>
      <c r="R229" s="28" t="s">
        <v>14</v>
      </c>
      <c r="S229" s="29" t="s">
        <v>280</v>
      </c>
      <c r="T229" s="28" t="s">
        <v>76</v>
      </c>
      <c r="U229" s="30" t="s">
        <v>470</v>
      </c>
      <c r="V229" s="31" t="s">
        <v>3</v>
      </c>
      <c r="W229" s="32">
        <v>10174.43</v>
      </c>
      <c r="X229" s="32">
        <v>10174.43</v>
      </c>
      <c r="Y229" s="62">
        <f t="shared" si="6"/>
        <v>100</v>
      </c>
    </row>
    <row r="230" spans="1:25" ht="93.75">
      <c r="A230" s="4"/>
      <c r="B230" s="6"/>
      <c r="C230" s="6"/>
      <c r="D230" s="11"/>
      <c r="E230" s="6"/>
      <c r="F230" s="6"/>
      <c r="G230" s="10"/>
      <c r="H230" s="12"/>
      <c r="I230" s="70">
        <v>100</v>
      </c>
      <c r="J230" s="70"/>
      <c r="K230" s="70"/>
      <c r="L230" s="75"/>
      <c r="M230" s="25" t="s">
        <v>9</v>
      </c>
      <c r="N230" s="26" t="s">
        <v>471</v>
      </c>
      <c r="O230" s="27">
        <v>502</v>
      </c>
      <c r="P230" s="28">
        <v>5</v>
      </c>
      <c r="Q230" s="28">
        <v>2</v>
      </c>
      <c r="R230" s="28" t="s">
        <v>14</v>
      </c>
      <c r="S230" s="29" t="s">
        <v>280</v>
      </c>
      <c r="T230" s="28" t="s">
        <v>76</v>
      </c>
      <c r="U230" s="30" t="s">
        <v>472</v>
      </c>
      <c r="V230" s="31" t="s">
        <v>9</v>
      </c>
      <c r="W230" s="32">
        <v>11121.06</v>
      </c>
      <c r="X230" s="32">
        <v>11121.06</v>
      </c>
      <c r="Y230" s="62">
        <f t="shared" si="6"/>
        <v>100</v>
      </c>
    </row>
    <row r="231" spans="1:25" ht="56.25">
      <c r="A231" s="4"/>
      <c r="B231" s="6"/>
      <c r="C231" s="6"/>
      <c r="D231" s="11"/>
      <c r="E231" s="6"/>
      <c r="F231" s="6"/>
      <c r="G231" s="10"/>
      <c r="H231" s="9"/>
      <c r="I231" s="8"/>
      <c r="J231" s="70">
        <v>110</v>
      </c>
      <c r="K231" s="70"/>
      <c r="L231" s="75"/>
      <c r="M231" s="25" t="s">
        <v>9</v>
      </c>
      <c r="N231" s="26" t="s">
        <v>299</v>
      </c>
      <c r="O231" s="27">
        <v>502</v>
      </c>
      <c r="P231" s="28">
        <v>5</v>
      </c>
      <c r="Q231" s="28">
        <v>2</v>
      </c>
      <c r="R231" s="28" t="s">
        <v>14</v>
      </c>
      <c r="S231" s="29" t="s">
        <v>280</v>
      </c>
      <c r="T231" s="28" t="s">
        <v>76</v>
      </c>
      <c r="U231" s="30" t="s">
        <v>472</v>
      </c>
      <c r="V231" s="31">
        <v>200</v>
      </c>
      <c r="W231" s="32">
        <v>11121.06</v>
      </c>
      <c r="X231" s="32">
        <v>11121.06</v>
      </c>
      <c r="Y231" s="62">
        <f t="shared" si="6"/>
        <v>100</v>
      </c>
    </row>
    <row r="232" spans="1:25" ht="56.25">
      <c r="A232" s="4"/>
      <c r="B232" s="6"/>
      <c r="C232" s="6"/>
      <c r="D232" s="11"/>
      <c r="E232" s="6"/>
      <c r="F232" s="6"/>
      <c r="G232" s="10"/>
      <c r="H232" s="12"/>
      <c r="I232" s="70">
        <v>200</v>
      </c>
      <c r="J232" s="70"/>
      <c r="K232" s="70"/>
      <c r="L232" s="75"/>
      <c r="M232" s="25" t="s">
        <v>9</v>
      </c>
      <c r="N232" s="26" t="s">
        <v>8</v>
      </c>
      <c r="O232" s="27">
        <v>502</v>
      </c>
      <c r="P232" s="28">
        <v>5</v>
      </c>
      <c r="Q232" s="28">
        <v>2</v>
      </c>
      <c r="R232" s="28" t="s">
        <v>14</v>
      </c>
      <c r="S232" s="29" t="s">
        <v>280</v>
      </c>
      <c r="T232" s="28" t="s">
        <v>76</v>
      </c>
      <c r="U232" s="30" t="s">
        <v>472</v>
      </c>
      <c r="V232" s="31" t="s">
        <v>3</v>
      </c>
      <c r="W232" s="32">
        <v>11121.06</v>
      </c>
      <c r="X232" s="32">
        <v>11121.06</v>
      </c>
      <c r="Y232" s="62">
        <f t="shared" si="6"/>
        <v>100</v>
      </c>
    </row>
    <row r="233" spans="1:25" ht="206.25">
      <c r="A233" s="4"/>
      <c r="B233" s="6"/>
      <c r="C233" s="6"/>
      <c r="D233" s="11"/>
      <c r="E233" s="6"/>
      <c r="F233" s="6"/>
      <c r="G233" s="10"/>
      <c r="H233" s="9"/>
      <c r="I233" s="8"/>
      <c r="J233" s="70">
        <v>240</v>
      </c>
      <c r="K233" s="70"/>
      <c r="L233" s="75"/>
      <c r="M233" s="25" t="s">
        <v>9</v>
      </c>
      <c r="N233" s="26" t="s">
        <v>468</v>
      </c>
      <c r="O233" s="27">
        <v>502</v>
      </c>
      <c r="P233" s="28">
        <v>5</v>
      </c>
      <c r="Q233" s="28">
        <v>2</v>
      </c>
      <c r="R233" s="28" t="s">
        <v>14</v>
      </c>
      <c r="S233" s="29" t="s">
        <v>280</v>
      </c>
      <c r="T233" s="28" t="s">
        <v>76</v>
      </c>
      <c r="U233" s="30" t="s">
        <v>473</v>
      </c>
      <c r="V233" s="31" t="s">
        <v>9</v>
      </c>
      <c r="W233" s="32">
        <v>322508.15999999997</v>
      </c>
      <c r="X233" s="32">
        <v>322508.15999999997</v>
      </c>
      <c r="Y233" s="62">
        <f t="shared" si="6"/>
        <v>100</v>
      </c>
    </row>
    <row r="234" spans="1:25" ht="56.25">
      <c r="A234" s="4"/>
      <c r="B234" s="6"/>
      <c r="C234" s="6"/>
      <c r="D234" s="11"/>
      <c r="E234" s="6"/>
      <c r="F234" s="6"/>
      <c r="G234" s="10"/>
      <c r="H234" s="12"/>
      <c r="I234" s="70">
        <v>800</v>
      </c>
      <c r="J234" s="70"/>
      <c r="K234" s="70"/>
      <c r="L234" s="75"/>
      <c r="M234" s="25" t="s">
        <v>9</v>
      </c>
      <c r="N234" s="26" t="s">
        <v>299</v>
      </c>
      <c r="O234" s="27">
        <v>502</v>
      </c>
      <c r="P234" s="28">
        <v>5</v>
      </c>
      <c r="Q234" s="28">
        <v>2</v>
      </c>
      <c r="R234" s="28" t="s">
        <v>14</v>
      </c>
      <c r="S234" s="29" t="s">
        <v>280</v>
      </c>
      <c r="T234" s="28" t="s">
        <v>76</v>
      </c>
      <c r="U234" s="30" t="s">
        <v>473</v>
      </c>
      <c r="V234" s="31">
        <v>200</v>
      </c>
      <c r="W234" s="32">
        <v>322508.15999999997</v>
      </c>
      <c r="X234" s="32">
        <v>322508.15999999997</v>
      </c>
      <c r="Y234" s="62">
        <f t="shared" si="6"/>
        <v>100</v>
      </c>
    </row>
    <row r="235" spans="1:25" ht="56.25">
      <c r="A235" s="4"/>
      <c r="B235" s="6"/>
      <c r="C235" s="6"/>
      <c r="D235" s="11"/>
      <c r="E235" s="6"/>
      <c r="F235" s="6"/>
      <c r="G235" s="10"/>
      <c r="H235" s="9"/>
      <c r="I235" s="8"/>
      <c r="J235" s="70">
        <v>850</v>
      </c>
      <c r="K235" s="70"/>
      <c r="L235" s="75"/>
      <c r="M235" s="25" t="s">
        <v>9</v>
      </c>
      <c r="N235" s="26" t="s">
        <v>8</v>
      </c>
      <c r="O235" s="27">
        <v>502</v>
      </c>
      <c r="P235" s="28">
        <v>5</v>
      </c>
      <c r="Q235" s="28">
        <v>2</v>
      </c>
      <c r="R235" s="28" t="s">
        <v>14</v>
      </c>
      <c r="S235" s="29" t="s">
        <v>280</v>
      </c>
      <c r="T235" s="28" t="s">
        <v>76</v>
      </c>
      <c r="U235" s="30" t="s">
        <v>473</v>
      </c>
      <c r="V235" s="31" t="s">
        <v>3</v>
      </c>
      <c r="W235" s="32">
        <v>322508.15999999997</v>
      </c>
      <c r="X235" s="32">
        <v>322508.15999999997</v>
      </c>
      <c r="Y235" s="62">
        <f t="shared" si="6"/>
        <v>100</v>
      </c>
    </row>
    <row r="236" spans="1:25" ht="18.75">
      <c r="A236" s="4"/>
      <c r="B236" s="6"/>
      <c r="C236" s="6"/>
      <c r="D236" s="11"/>
      <c r="E236" s="6"/>
      <c r="F236" s="6"/>
      <c r="G236" s="7"/>
      <c r="H236" s="71" t="s">
        <v>160</v>
      </c>
      <c r="I236" s="71"/>
      <c r="J236" s="71"/>
      <c r="K236" s="71"/>
      <c r="L236" s="72"/>
      <c r="M236" s="25" t="s">
        <v>9</v>
      </c>
      <c r="N236" s="26" t="s">
        <v>284</v>
      </c>
      <c r="O236" s="27">
        <v>502</v>
      </c>
      <c r="P236" s="28">
        <v>5</v>
      </c>
      <c r="Q236" s="28">
        <v>3</v>
      </c>
      <c r="R236" s="28" t="s">
        <v>9</v>
      </c>
      <c r="S236" s="29" t="s">
        <v>9</v>
      </c>
      <c r="T236" s="28" t="s">
        <v>9</v>
      </c>
      <c r="U236" s="30" t="s">
        <v>9</v>
      </c>
      <c r="V236" s="31" t="s">
        <v>9</v>
      </c>
      <c r="W236" s="32">
        <v>2809759.7</v>
      </c>
      <c r="X236" s="32">
        <v>2809759.7</v>
      </c>
      <c r="Y236" s="62">
        <f t="shared" si="6"/>
        <v>100</v>
      </c>
    </row>
    <row r="237" spans="1:25" ht="131.25">
      <c r="A237" s="4"/>
      <c r="B237" s="6"/>
      <c r="C237" s="6"/>
      <c r="D237" s="11"/>
      <c r="E237" s="6"/>
      <c r="F237" s="6"/>
      <c r="G237" s="10"/>
      <c r="H237" s="12"/>
      <c r="I237" s="70">
        <v>200</v>
      </c>
      <c r="J237" s="70"/>
      <c r="K237" s="70"/>
      <c r="L237" s="75"/>
      <c r="M237" s="25" t="s">
        <v>9</v>
      </c>
      <c r="N237" s="26" t="s">
        <v>302</v>
      </c>
      <c r="O237" s="27">
        <v>502</v>
      </c>
      <c r="P237" s="28">
        <v>5</v>
      </c>
      <c r="Q237" s="28">
        <v>3</v>
      </c>
      <c r="R237" s="28" t="s">
        <v>14</v>
      </c>
      <c r="S237" s="29" t="s">
        <v>39</v>
      </c>
      <c r="T237" s="28" t="s">
        <v>2</v>
      </c>
      <c r="U237" s="30" t="s">
        <v>1</v>
      </c>
      <c r="V237" s="31" t="s">
        <v>9</v>
      </c>
      <c r="W237" s="32">
        <v>2809759.7</v>
      </c>
      <c r="X237" s="32">
        <v>2809759.7</v>
      </c>
      <c r="Y237" s="62">
        <f t="shared" si="6"/>
        <v>100</v>
      </c>
    </row>
    <row r="238" spans="1:25" ht="56.25">
      <c r="A238" s="4"/>
      <c r="B238" s="6"/>
      <c r="C238" s="6"/>
      <c r="D238" s="11"/>
      <c r="E238" s="6"/>
      <c r="F238" s="6"/>
      <c r="G238" s="10"/>
      <c r="H238" s="9"/>
      <c r="I238" s="8"/>
      <c r="J238" s="70">
        <v>240</v>
      </c>
      <c r="K238" s="70"/>
      <c r="L238" s="75"/>
      <c r="M238" s="25" t="s">
        <v>9</v>
      </c>
      <c r="N238" s="26" t="s">
        <v>279</v>
      </c>
      <c r="O238" s="27">
        <v>502</v>
      </c>
      <c r="P238" s="28">
        <v>5</v>
      </c>
      <c r="Q238" s="28">
        <v>3</v>
      </c>
      <c r="R238" s="28" t="s">
        <v>14</v>
      </c>
      <c r="S238" s="29" t="s">
        <v>280</v>
      </c>
      <c r="T238" s="28" t="s">
        <v>2</v>
      </c>
      <c r="U238" s="30" t="s">
        <v>1</v>
      </c>
      <c r="V238" s="31" t="s">
        <v>9</v>
      </c>
      <c r="W238" s="32">
        <v>995352.53</v>
      </c>
      <c r="X238" s="33">
        <v>924566.15</v>
      </c>
      <c r="Y238" s="62">
        <f t="shared" si="6"/>
        <v>92.888310637036312</v>
      </c>
    </row>
    <row r="239" spans="1:25" ht="37.5">
      <c r="A239" s="4"/>
      <c r="B239" s="70" t="s">
        <v>159</v>
      </c>
      <c r="C239" s="70"/>
      <c r="D239" s="70"/>
      <c r="E239" s="70"/>
      <c r="F239" s="70"/>
      <c r="G239" s="70"/>
      <c r="H239" s="70"/>
      <c r="I239" s="70"/>
      <c r="J239" s="70"/>
      <c r="K239" s="70"/>
      <c r="L239" s="75"/>
      <c r="M239" s="25" t="s">
        <v>9</v>
      </c>
      <c r="N239" s="26" t="s">
        <v>282</v>
      </c>
      <c r="O239" s="27">
        <v>502</v>
      </c>
      <c r="P239" s="28">
        <v>5</v>
      </c>
      <c r="Q239" s="28">
        <v>3</v>
      </c>
      <c r="R239" s="28" t="s">
        <v>14</v>
      </c>
      <c r="S239" s="29" t="s">
        <v>280</v>
      </c>
      <c r="T239" s="28" t="s">
        <v>76</v>
      </c>
      <c r="U239" s="30" t="s">
        <v>1</v>
      </c>
      <c r="V239" s="31" t="s">
        <v>9</v>
      </c>
      <c r="W239" s="32">
        <v>995352.53</v>
      </c>
      <c r="X239" s="33">
        <v>924566.15</v>
      </c>
      <c r="Y239" s="62">
        <f t="shared" si="6"/>
        <v>92.888310637036312</v>
      </c>
    </row>
    <row r="240" spans="1:25" ht="56.25">
      <c r="A240" s="4"/>
      <c r="B240" s="6"/>
      <c r="C240" s="6"/>
      <c r="D240" s="11"/>
      <c r="E240" s="6"/>
      <c r="F240" s="6"/>
      <c r="G240" s="7"/>
      <c r="H240" s="71" t="s">
        <v>157</v>
      </c>
      <c r="I240" s="71"/>
      <c r="J240" s="71"/>
      <c r="K240" s="71"/>
      <c r="L240" s="72"/>
      <c r="M240" s="25" t="s">
        <v>9</v>
      </c>
      <c r="N240" s="26" t="s">
        <v>324</v>
      </c>
      <c r="O240" s="27">
        <v>502</v>
      </c>
      <c r="P240" s="28">
        <v>5</v>
      </c>
      <c r="Q240" s="28">
        <v>3</v>
      </c>
      <c r="R240" s="28" t="s">
        <v>14</v>
      </c>
      <c r="S240" s="29" t="s">
        <v>280</v>
      </c>
      <c r="T240" s="28" t="s">
        <v>76</v>
      </c>
      <c r="U240" s="30" t="s">
        <v>283</v>
      </c>
      <c r="V240" s="31" t="s">
        <v>9</v>
      </c>
      <c r="W240" s="32">
        <v>22125</v>
      </c>
      <c r="X240" s="32">
        <v>22125</v>
      </c>
      <c r="Y240" s="62">
        <f t="shared" si="6"/>
        <v>100</v>
      </c>
    </row>
    <row r="241" spans="1:25" ht="56.25">
      <c r="A241" s="4"/>
      <c r="B241" s="6"/>
      <c r="C241" s="6"/>
      <c r="D241" s="11"/>
      <c r="E241" s="6"/>
      <c r="F241" s="6"/>
      <c r="G241" s="10"/>
      <c r="H241" s="12"/>
      <c r="I241" s="70">
        <v>100</v>
      </c>
      <c r="J241" s="70"/>
      <c r="K241" s="70"/>
      <c r="L241" s="75"/>
      <c r="M241" s="25" t="s">
        <v>9</v>
      </c>
      <c r="N241" s="26" t="s">
        <v>299</v>
      </c>
      <c r="O241" s="27">
        <v>502</v>
      </c>
      <c r="P241" s="28">
        <v>5</v>
      </c>
      <c r="Q241" s="28">
        <v>3</v>
      </c>
      <c r="R241" s="28" t="s">
        <v>14</v>
      </c>
      <c r="S241" s="29" t="s">
        <v>280</v>
      </c>
      <c r="T241" s="28" t="s">
        <v>76</v>
      </c>
      <c r="U241" s="30" t="s">
        <v>283</v>
      </c>
      <c r="V241" s="31">
        <v>200</v>
      </c>
      <c r="W241" s="32">
        <v>22125</v>
      </c>
      <c r="X241" s="32">
        <v>22125</v>
      </c>
      <c r="Y241" s="62">
        <f t="shared" si="6"/>
        <v>100</v>
      </c>
    </row>
    <row r="242" spans="1:25" ht="56.25">
      <c r="A242" s="4"/>
      <c r="B242" s="6"/>
      <c r="C242" s="6"/>
      <c r="D242" s="11"/>
      <c r="E242" s="6"/>
      <c r="F242" s="6"/>
      <c r="G242" s="10"/>
      <c r="H242" s="9"/>
      <c r="I242" s="8"/>
      <c r="J242" s="70">
        <v>110</v>
      </c>
      <c r="K242" s="70"/>
      <c r="L242" s="75"/>
      <c r="M242" s="25" t="s">
        <v>9</v>
      </c>
      <c r="N242" s="26" t="s">
        <v>8</v>
      </c>
      <c r="O242" s="27">
        <v>502</v>
      </c>
      <c r="P242" s="28">
        <v>5</v>
      </c>
      <c r="Q242" s="28">
        <v>3</v>
      </c>
      <c r="R242" s="28" t="s">
        <v>14</v>
      </c>
      <c r="S242" s="29" t="s">
        <v>280</v>
      </c>
      <c r="T242" s="28" t="s">
        <v>76</v>
      </c>
      <c r="U242" s="30" t="s">
        <v>283</v>
      </c>
      <c r="V242" s="31" t="s">
        <v>3</v>
      </c>
      <c r="W242" s="32">
        <v>22125</v>
      </c>
      <c r="X242" s="32">
        <v>22125</v>
      </c>
      <c r="Y242" s="62">
        <f t="shared" si="6"/>
        <v>100</v>
      </c>
    </row>
    <row r="243" spans="1:25" ht="75">
      <c r="A243" s="4"/>
      <c r="B243" s="6"/>
      <c r="C243" s="6"/>
      <c r="D243" s="11"/>
      <c r="E243" s="6"/>
      <c r="F243" s="6"/>
      <c r="G243" s="10"/>
      <c r="H243" s="12"/>
      <c r="I243" s="70">
        <v>200</v>
      </c>
      <c r="J243" s="70"/>
      <c r="K243" s="70"/>
      <c r="L243" s="75"/>
      <c r="M243" s="25" t="s">
        <v>9</v>
      </c>
      <c r="N243" s="26" t="s">
        <v>474</v>
      </c>
      <c r="O243" s="27">
        <v>502</v>
      </c>
      <c r="P243" s="28">
        <v>5</v>
      </c>
      <c r="Q243" s="28">
        <v>3</v>
      </c>
      <c r="R243" s="28" t="s">
        <v>14</v>
      </c>
      <c r="S243" s="29" t="s">
        <v>280</v>
      </c>
      <c r="T243" s="28" t="s">
        <v>76</v>
      </c>
      <c r="U243" s="30" t="s">
        <v>475</v>
      </c>
      <c r="V243" s="31" t="s">
        <v>9</v>
      </c>
      <c r="W243" s="32">
        <v>924566.15</v>
      </c>
      <c r="X243" s="33">
        <v>924566.15</v>
      </c>
      <c r="Y243" s="62">
        <f t="shared" si="6"/>
        <v>100</v>
      </c>
    </row>
    <row r="244" spans="1:25" ht="56.25">
      <c r="A244" s="4"/>
      <c r="B244" s="6"/>
      <c r="C244" s="6"/>
      <c r="D244" s="11"/>
      <c r="E244" s="6"/>
      <c r="F244" s="6"/>
      <c r="G244" s="10"/>
      <c r="H244" s="9"/>
      <c r="I244" s="8"/>
      <c r="J244" s="70">
        <v>240</v>
      </c>
      <c r="K244" s="70"/>
      <c r="L244" s="75"/>
      <c r="M244" s="25" t="s">
        <v>9</v>
      </c>
      <c r="N244" s="26" t="s">
        <v>299</v>
      </c>
      <c r="O244" s="27">
        <v>502</v>
      </c>
      <c r="P244" s="28">
        <v>5</v>
      </c>
      <c r="Q244" s="28">
        <v>3</v>
      </c>
      <c r="R244" s="28" t="s">
        <v>14</v>
      </c>
      <c r="S244" s="29" t="s">
        <v>280</v>
      </c>
      <c r="T244" s="28" t="s">
        <v>76</v>
      </c>
      <c r="U244" s="30" t="s">
        <v>475</v>
      </c>
      <c r="V244" s="31">
        <v>200</v>
      </c>
      <c r="W244" s="32">
        <v>924566.15</v>
      </c>
      <c r="X244" s="33">
        <v>924566.15</v>
      </c>
      <c r="Y244" s="62">
        <f t="shared" si="6"/>
        <v>100</v>
      </c>
    </row>
    <row r="245" spans="1:25" ht="56.25">
      <c r="A245" s="4"/>
      <c r="B245" s="6"/>
      <c r="C245" s="6"/>
      <c r="D245" s="11"/>
      <c r="E245" s="6"/>
      <c r="F245" s="6"/>
      <c r="G245" s="10"/>
      <c r="H245" s="12"/>
      <c r="I245" s="70">
        <v>800</v>
      </c>
      <c r="J245" s="70"/>
      <c r="K245" s="70"/>
      <c r="L245" s="75"/>
      <c r="M245" s="25" t="s">
        <v>9</v>
      </c>
      <c r="N245" s="26" t="s">
        <v>8</v>
      </c>
      <c r="O245" s="27">
        <v>502</v>
      </c>
      <c r="P245" s="28">
        <v>5</v>
      </c>
      <c r="Q245" s="28">
        <v>3</v>
      </c>
      <c r="R245" s="28" t="s">
        <v>14</v>
      </c>
      <c r="S245" s="29" t="s">
        <v>280</v>
      </c>
      <c r="T245" s="28" t="s">
        <v>76</v>
      </c>
      <c r="U245" s="30" t="s">
        <v>475</v>
      </c>
      <c r="V245" s="31" t="s">
        <v>3</v>
      </c>
      <c r="W245" s="32">
        <v>924566.15</v>
      </c>
      <c r="X245" s="33">
        <v>924566.15</v>
      </c>
      <c r="Y245" s="62">
        <f t="shared" si="6"/>
        <v>100</v>
      </c>
    </row>
    <row r="246" spans="1:25" ht="75">
      <c r="A246" s="4"/>
      <c r="B246" s="6"/>
      <c r="C246" s="6"/>
      <c r="D246" s="11"/>
      <c r="E246" s="6"/>
      <c r="F246" s="6"/>
      <c r="G246" s="10"/>
      <c r="H246" s="9"/>
      <c r="I246" s="8"/>
      <c r="J246" s="70">
        <v>850</v>
      </c>
      <c r="K246" s="70"/>
      <c r="L246" s="75"/>
      <c r="M246" s="25" t="s">
        <v>9</v>
      </c>
      <c r="N246" s="26" t="s">
        <v>474</v>
      </c>
      <c r="O246" s="27">
        <v>502</v>
      </c>
      <c r="P246" s="28">
        <v>5</v>
      </c>
      <c r="Q246" s="28">
        <v>3</v>
      </c>
      <c r="R246" s="28" t="s">
        <v>14</v>
      </c>
      <c r="S246" s="29" t="s">
        <v>280</v>
      </c>
      <c r="T246" s="28" t="s">
        <v>76</v>
      </c>
      <c r="U246" s="30" t="s">
        <v>476</v>
      </c>
      <c r="V246" s="31" t="s">
        <v>9</v>
      </c>
      <c r="W246" s="32">
        <v>48661.38</v>
      </c>
      <c r="X246" s="32">
        <v>48661.38</v>
      </c>
      <c r="Y246" s="62">
        <f t="shared" si="6"/>
        <v>100</v>
      </c>
    </row>
    <row r="247" spans="1:25" ht="56.25">
      <c r="A247" s="4"/>
      <c r="B247" s="6"/>
      <c r="C247" s="6"/>
      <c r="D247" s="11"/>
      <c r="E247" s="6"/>
      <c r="F247" s="6"/>
      <c r="G247" s="7"/>
      <c r="H247" s="71" t="s">
        <v>155</v>
      </c>
      <c r="I247" s="71"/>
      <c r="J247" s="71"/>
      <c r="K247" s="71"/>
      <c r="L247" s="72"/>
      <c r="M247" s="25" t="s">
        <v>9</v>
      </c>
      <c r="N247" s="26" t="s">
        <v>299</v>
      </c>
      <c r="O247" s="27">
        <v>502</v>
      </c>
      <c r="P247" s="28">
        <v>5</v>
      </c>
      <c r="Q247" s="28">
        <v>3</v>
      </c>
      <c r="R247" s="28" t="s">
        <v>14</v>
      </c>
      <c r="S247" s="29" t="s">
        <v>280</v>
      </c>
      <c r="T247" s="28" t="s">
        <v>76</v>
      </c>
      <c r="U247" s="30" t="s">
        <v>476</v>
      </c>
      <c r="V247" s="31">
        <v>200</v>
      </c>
      <c r="W247" s="32">
        <v>48661.38</v>
      </c>
      <c r="X247" s="32">
        <v>48661.38</v>
      </c>
      <c r="Y247" s="62">
        <f t="shared" si="6"/>
        <v>100</v>
      </c>
    </row>
    <row r="248" spans="1:25" ht="56.25">
      <c r="A248" s="4"/>
      <c r="B248" s="6"/>
      <c r="C248" s="6"/>
      <c r="D248" s="11"/>
      <c r="E248" s="6"/>
      <c r="F248" s="6"/>
      <c r="G248" s="10"/>
      <c r="H248" s="12"/>
      <c r="I248" s="70">
        <v>200</v>
      </c>
      <c r="J248" s="70"/>
      <c r="K248" s="70"/>
      <c r="L248" s="75"/>
      <c r="M248" s="25" t="s">
        <v>9</v>
      </c>
      <c r="N248" s="26" t="s">
        <v>8</v>
      </c>
      <c r="O248" s="27">
        <v>502</v>
      </c>
      <c r="P248" s="28">
        <v>5</v>
      </c>
      <c r="Q248" s="28">
        <v>3</v>
      </c>
      <c r="R248" s="28" t="s">
        <v>14</v>
      </c>
      <c r="S248" s="29" t="s">
        <v>280</v>
      </c>
      <c r="T248" s="28" t="s">
        <v>76</v>
      </c>
      <c r="U248" s="30" t="s">
        <v>476</v>
      </c>
      <c r="V248" s="31" t="s">
        <v>3</v>
      </c>
      <c r="W248" s="32">
        <v>48661.38</v>
      </c>
      <c r="X248" s="32">
        <v>48661.38</v>
      </c>
      <c r="Y248" s="62">
        <f t="shared" si="6"/>
        <v>100</v>
      </c>
    </row>
    <row r="249" spans="1:25" ht="131.25">
      <c r="A249" s="4"/>
      <c r="B249" s="6"/>
      <c r="C249" s="6"/>
      <c r="D249" s="11"/>
      <c r="E249" s="6"/>
      <c r="F249" s="6"/>
      <c r="G249" s="10"/>
      <c r="H249" s="9"/>
      <c r="I249" s="8"/>
      <c r="J249" s="70">
        <v>240</v>
      </c>
      <c r="K249" s="70"/>
      <c r="L249" s="75"/>
      <c r="M249" s="25" t="s">
        <v>9</v>
      </c>
      <c r="N249" s="26" t="s">
        <v>47</v>
      </c>
      <c r="O249" s="27">
        <v>502</v>
      </c>
      <c r="P249" s="28">
        <v>5</v>
      </c>
      <c r="Q249" s="28">
        <v>3</v>
      </c>
      <c r="R249" s="28" t="s">
        <v>14</v>
      </c>
      <c r="S249" s="29" t="s">
        <v>43</v>
      </c>
      <c r="T249" s="28" t="s">
        <v>2</v>
      </c>
      <c r="U249" s="30" t="s">
        <v>1</v>
      </c>
      <c r="V249" s="31" t="s">
        <v>9</v>
      </c>
      <c r="W249" s="32">
        <v>1814407.17</v>
      </c>
      <c r="X249" s="32">
        <v>1814407.17</v>
      </c>
      <c r="Y249" s="62">
        <f t="shared" si="6"/>
        <v>100</v>
      </c>
    </row>
    <row r="250" spans="1:25" ht="112.5">
      <c r="A250" s="4"/>
      <c r="B250" s="70" t="s">
        <v>153</v>
      </c>
      <c r="C250" s="70"/>
      <c r="D250" s="70"/>
      <c r="E250" s="70"/>
      <c r="F250" s="70"/>
      <c r="G250" s="70"/>
      <c r="H250" s="70"/>
      <c r="I250" s="70"/>
      <c r="J250" s="70"/>
      <c r="K250" s="70"/>
      <c r="L250" s="75"/>
      <c r="M250" s="25" t="s">
        <v>9</v>
      </c>
      <c r="N250" s="26" t="s">
        <v>320</v>
      </c>
      <c r="O250" s="27">
        <v>502</v>
      </c>
      <c r="P250" s="28">
        <v>5</v>
      </c>
      <c r="Q250" s="28">
        <v>3</v>
      </c>
      <c r="R250" s="28" t="s">
        <v>14</v>
      </c>
      <c r="S250" s="29" t="s">
        <v>43</v>
      </c>
      <c r="T250" s="28" t="s">
        <v>14</v>
      </c>
      <c r="U250" s="30" t="s">
        <v>1</v>
      </c>
      <c r="V250" s="31" t="s">
        <v>9</v>
      </c>
      <c r="W250" s="32">
        <v>1814407.17</v>
      </c>
      <c r="X250" s="32">
        <v>1814407.17</v>
      </c>
      <c r="Y250" s="62">
        <f t="shared" si="6"/>
        <v>100</v>
      </c>
    </row>
    <row r="251" spans="1:25" ht="75">
      <c r="A251" s="4"/>
      <c r="B251" s="6"/>
      <c r="C251" s="6"/>
      <c r="D251" s="11"/>
      <c r="E251" s="6"/>
      <c r="F251" s="6"/>
      <c r="G251" s="7"/>
      <c r="H251" s="71" t="s">
        <v>151</v>
      </c>
      <c r="I251" s="71"/>
      <c r="J251" s="71"/>
      <c r="K251" s="71"/>
      <c r="L251" s="72"/>
      <c r="M251" s="25" t="s">
        <v>9</v>
      </c>
      <c r="N251" s="26" t="s">
        <v>480</v>
      </c>
      <c r="O251" s="27">
        <v>502</v>
      </c>
      <c r="P251" s="28">
        <v>5</v>
      </c>
      <c r="Q251" s="28">
        <v>3</v>
      </c>
      <c r="R251" s="28" t="s">
        <v>14</v>
      </c>
      <c r="S251" s="29" t="s">
        <v>43</v>
      </c>
      <c r="T251" s="28" t="s">
        <v>14</v>
      </c>
      <c r="U251" s="30" t="s">
        <v>103</v>
      </c>
      <c r="V251" s="31" t="s">
        <v>9</v>
      </c>
      <c r="W251" s="32">
        <v>1814407.17</v>
      </c>
      <c r="X251" s="32">
        <v>1814407.17</v>
      </c>
      <c r="Y251" s="62">
        <f t="shared" si="6"/>
        <v>100</v>
      </c>
    </row>
    <row r="252" spans="1:25" ht="18.75">
      <c r="A252" s="4"/>
      <c r="B252" s="6"/>
      <c r="C252" s="6"/>
      <c r="D252" s="11"/>
      <c r="E252" s="6"/>
      <c r="F252" s="6"/>
      <c r="G252" s="10"/>
      <c r="H252" s="12"/>
      <c r="I252" s="70">
        <v>100</v>
      </c>
      <c r="J252" s="70"/>
      <c r="K252" s="70"/>
      <c r="L252" s="75"/>
      <c r="M252" s="25" t="s">
        <v>9</v>
      </c>
      <c r="N252" s="26" t="s">
        <v>45</v>
      </c>
      <c r="O252" s="27">
        <v>502</v>
      </c>
      <c r="P252" s="28">
        <v>5</v>
      </c>
      <c r="Q252" s="28">
        <v>3</v>
      </c>
      <c r="R252" s="28" t="s">
        <v>14</v>
      </c>
      <c r="S252" s="29" t="s">
        <v>43</v>
      </c>
      <c r="T252" s="28" t="s">
        <v>14</v>
      </c>
      <c r="U252" s="30" t="s">
        <v>103</v>
      </c>
      <c r="V252" s="31">
        <v>500</v>
      </c>
      <c r="W252" s="32">
        <v>1814407.17</v>
      </c>
      <c r="X252" s="32">
        <v>1814407.17</v>
      </c>
      <c r="Y252" s="62">
        <f t="shared" si="6"/>
        <v>100</v>
      </c>
    </row>
    <row r="253" spans="1:25" ht="18.75">
      <c r="A253" s="4"/>
      <c r="B253" s="6"/>
      <c r="C253" s="6"/>
      <c r="D253" s="11"/>
      <c r="E253" s="6"/>
      <c r="F253" s="6"/>
      <c r="G253" s="10"/>
      <c r="H253" s="9"/>
      <c r="I253" s="8"/>
      <c r="J253" s="70">
        <v>110</v>
      </c>
      <c r="K253" s="70"/>
      <c r="L253" s="75"/>
      <c r="M253" s="25" t="s">
        <v>9</v>
      </c>
      <c r="N253" s="26" t="s">
        <v>369</v>
      </c>
      <c r="O253" s="27">
        <v>502</v>
      </c>
      <c r="P253" s="28">
        <v>5</v>
      </c>
      <c r="Q253" s="28">
        <v>3</v>
      </c>
      <c r="R253" s="28" t="s">
        <v>14</v>
      </c>
      <c r="S253" s="29" t="s">
        <v>43</v>
      </c>
      <c r="T253" s="28" t="s">
        <v>14</v>
      </c>
      <c r="U253" s="30" t="s">
        <v>103</v>
      </c>
      <c r="V253" s="31" t="s">
        <v>370</v>
      </c>
      <c r="W253" s="32">
        <v>1814407.17</v>
      </c>
      <c r="X253" s="32">
        <v>1814407.17</v>
      </c>
      <c r="Y253" s="62">
        <f t="shared" si="6"/>
        <v>100</v>
      </c>
    </row>
    <row r="254" spans="1:25" ht="37.5">
      <c r="A254" s="4"/>
      <c r="B254" s="6"/>
      <c r="C254" s="6"/>
      <c r="D254" s="11"/>
      <c r="E254" s="6"/>
      <c r="F254" s="6"/>
      <c r="G254" s="10"/>
      <c r="H254" s="12"/>
      <c r="I254" s="70">
        <v>200</v>
      </c>
      <c r="J254" s="70"/>
      <c r="K254" s="70"/>
      <c r="L254" s="75"/>
      <c r="M254" s="25" t="s">
        <v>9</v>
      </c>
      <c r="N254" s="26" t="s">
        <v>325</v>
      </c>
      <c r="O254" s="27">
        <v>502</v>
      </c>
      <c r="P254" s="28">
        <v>5</v>
      </c>
      <c r="Q254" s="28">
        <v>5</v>
      </c>
      <c r="R254" s="28" t="s">
        <v>9</v>
      </c>
      <c r="S254" s="29" t="s">
        <v>9</v>
      </c>
      <c r="T254" s="28" t="s">
        <v>9</v>
      </c>
      <c r="U254" s="30" t="s">
        <v>9</v>
      </c>
      <c r="V254" s="31" t="s">
        <v>9</v>
      </c>
      <c r="W254" s="32">
        <v>91395.6</v>
      </c>
      <c r="X254" s="33">
        <v>0</v>
      </c>
      <c r="Y254" s="62">
        <f t="shared" si="6"/>
        <v>0</v>
      </c>
    </row>
    <row r="255" spans="1:25" ht="131.25">
      <c r="A255" s="4"/>
      <c r="B255" s="6"/>
      <c r="C255" s="6"/>
      <c r="D255" s="11"/>
      <c r="E255" s="6"/>
      <c r="F255" s="6"/>
      <c r="G255" s="10"/>
      <c r="H255" s="9"/>
      <c r="I255" s="8"/>
      <c r="J255" s="70">
        <v>240</v>
      </c>
      <c r="K255" s="70"/>
      <c r="L255" s="75"/>
      <c r="M255" s="25" t="s">
        <v>9</v>
      </c>
      <c r="N255" s="26" t="s">
        <v>302</v>
      </c>
      <c r="O255" s="27">
        <v>502</v>
      </c>
      <c r="P255" s="28">
        <v>5</v>
      </c>
      <c r="Q255" s="28">
        <v>5</v>
      </c>
      <c r="R255" s="28" t="s">
        <v>14</v>
      </c>
      <c r="S255" s="29" t="s">
        <v>39</v>
      </c>
      <c r="T255" s="28" t="s">
        <v>2</v>
      </c>
      <c r="U255" s="30" t="s">
        <v>1</v>
      </c>
      <c r="V255" s="31" t="s">
        <v>9</v>
      </c>
      <c r="W255" s="32">
        <v>91395.6</v>
      </c>
      <c r="X255" s="33">
        <v>0</v>
      </c>
      <c r="Y255" s="62">
        <f t="shared" si="6"/>
        <v>0</v>
      </c>
    </row>
    <row r="256" spans="1:25" ht="56.25">
      <c r="A256" s="4"/>
      <c r="B256" s="6"/>
      <c r="C256" s="6"/>
      <c r="D256" s="11"/>
      <c r="E256" s="6"/>
      <c r="F256" s="6"/>
      <c r="G256" s="10"/>
      <c r="H256" s="12"/>
      <c r="I256" s="70">
        <v>800</v>
      </c>
      <c r="J256" s="70"/>
      <c r="K256" s="70"/>
      <c r="L256" s="75"/>
      <c r="M256" s="25" t="s">
        <v>9</v>
      </c>
      <c r="N256" s="26" t="s">
        <v>198</v>
      </c>
      <c r="O256" s="27">
        <v>502</v>
      </c>
      <c r="P256" s="28">
        <v>5</v>
      </c>
      <c r="Q256" s="28">
        <v>5</v>
      </c>
      <c r="R256" s="28" t="s">
        <v>14</v>
      </c>
      <c r="S256" s="29" t="s">
        <v>24</v>
      </c>
      <c r="T256" s="28" t="s">
        <v>2</v>
      </c>
      <c r="U256" s="30" t="s">
        <v>1</v>
      </c>
      <c r="V256" s="31" t="s">
        <v>9</v>
      </c>
      <c r="W256" s="32">
        <v>91395.6</v>
      </c>
      <c r="X256" s="33">
        <v>0</v>
      </c>
      <c r="Y256" s="62">
        <f t="shared" si="6"/>
        <v>0</v>
      </c>
    </row>
    <row r="257" spans="1:25" ht="18.75">
      <c r="A257" s="4"/>
      <c r="B257" s="6"/>
      <c r="C257" s="6"/>
      <c r="D257" s="11"/>
      <c r="E257" s="6"/>
      <c r="F257" s="6"/>
      <c r="G257" s="10"/>
      <c r="H257" s="9"/>
      <c r="I257" s="8"/>
      <c r="J257" s="70">
        <v>850</v>
      </c>
      <c r="K257" s="70"/>
      <c r="L257" s="75"/>
      <c r="M257" s="25" t="s">
        <v>9</v>
      </c>
      <c r="N257" s="26" t="s">
        <v>309</v>
      </c>
      <c r="O257" s="27">
        <v>502</v>
      </c>
      <c r="P257" s="28">
        <v>5</v>
      </c>
      <c r="Q257" s="28">
        <v>5</v>
      </c>
      <c r="R257" s="28" t="s">
        <v>14</v>
      </c>
      <c r="S257" s="29" t="s">
        <v>24</v>
      </c>
      <c r="T257" s="28" t="s">
        <v>100</v>
      </c>
      <c r="U257" s="30" t="s">
        <v>1</v>
      </c>
      <c r="V257" s="31" t="s">
        <v>9</v>
      </c>
      <c r="W257" s="32">
        <v>91395.6</v>
      </c>
      <c r="X257" s="33">
        <v>0</v>
      </c>
      <c r="Y257" s="62">
        <f t="shared" si="6"/>
        <v>0</v>
      </c>
    </row>
    <row r="258" spans="1:25" ht="56.25">
      <c r="A258" s="4"/>
      <c r="B258" s="70" t="s">
        <v>22</v>
      </c>
      <c r="C258" s="70"/>
      <c r="D258" s="70"/>
      <c r="E258" s="70"/>
      <c r="F258" s="70"/>
      <c r="G258" s="70"/>
      <c r="H258" s="70"/>
      <c r="I258" s="70"/>
      <c r="J258" s="70"/>
      <c r="K258" s="70"/>
      <c r="L258" s="75"/>
      <c r="M258" s="25" t="s">
        <v>9</v>
      </c>
      <c r="N258" s="26" t="s">
        <v>341</v>
      </c>
      <c r="O258" s="27">
        <v>502</v>
      </c>
      <c r="P258" s="28">
        <v>5</v>
      </c>
      <c r="Q258" s="28">
        <v>5</v>
      </c>
      <c r="R258" s="28" t="s">
        <v>14</v>
      </c>
      <c r="S258" s="29" t="s">
        <v>24</v>
      </c>
      <c r="T258" s="28" t="s">
        <v>100</v>
      </c>
      <c r="U258" s="30" t="s">
        <v>283</v>
      </c>
      <c r="V258" s="31" t="s">
        <v>9</v>
      </c>
      <c r="W258" s="32">
        <v>91395.6</v>
      </c>
      <c r="X258" s="33">
        <v>0</v>
      </c>
      <c r="Y258" s="62">
        <f t="shared" si="6"/>
        <v>0</v>
      </c>
    </row>
    <row r="259" spans="1:25" ht="56.25">
      <c r="A259" s="4"/>
      <c r="B259" s="70" t="s">
        <v>20</v>
      </c>
      <c r="C259" s="70"/>
      <c r="D259" s="70"/>
      <c r="E259" s="70"/>
      <c r="F259" s="70"/>
      <c r="G259" s="70"/>
      <c r="H259" s="70"/>
      <c r="I259" s="70"/>
      <c r="J259" s="70"/>
      <c r="K259" s="70"/>
      <c r="L259" s="75"/>
      <c r="M259" s="25" t="s">
        <v>9</v>
      </c>
      <c r="N259" s="26" t="s">
        <v>270</v>
      </c>
      <c r="O259" s="27">
        <v>502</v>
      </c>
      <c r="P259" s="28">
        <v>5</v>
      </c>
      <c r="Q259" s="28">
        <v>5</v>
      </c>
      <c r="R259" s="28" t="s">
        <v>14</v>
      </c>
      <c r="S259" s="29" t="s">
        <v>24</v>
      </c>
      <c r="T259" s="28" t="s">
        <v>100</v>
      </c>
      <c r="U259" s="30" t="s">
        <v>283</v>
      </c>
      <c r="V259" s="31">
        <v>400</v>
      </c>
      <c r="W259" s="32">
        <v>91395.6</v>
      </c>
      <c r="X259" s="33">
        <v>0</v>
      </c>
      <c r="Y259" s="62">
        <f t="shared" si="6"/>
        <v>0</v>
      </c>
    </row>
    <row r="260" spans="1:25" ht="18.75">
      <c r="A260" s="4"/>
      <c r="B260" s="6"/>
      <c r="C260" s="6"/>
      <c r="D260" s="11"/>
      <c r="E260" s="6"/>
      <c r="F260" s="6"/>
      <c r="G260" s="7"/>
      <c r="H260" s="71" t="s">
        <v>18</v>
      </c>
      <c r="I260" s="71"/>
      <c r="J260" s="71"/>
      <c r="K260" s="71"/>
      <c r="L260" s="72"/>
      <c r="M260" s="25" t="s">
        <v>9</v>
      </c>
      <c r="N260" s="26" t="s">
        <v>271</v>
      </c>
      <c r="O260" s="27">
        <v>502</v>
      </c>
      <c r="P260" s="28">
        <v>5</v>
      </c>
      <c r="Q260" s="28">
        <v>5</v>
      </c>
      <c r="R260" s="28" t="s">
        <v>14</v>
      </c>
      <c r="S260" s="29" t="s">
        <v>24</v>
      </c>
      <c r="T260" s="28" t="s">
        <v>100</v>
      </c>
      <c r="U260" s="30" t="s">
        <v>283</v>
      </c>
      <c r="V260" s="31" t="s">
        <v>272</v>
      </c>
      <c r="W260" s="32">
        <v>91395.6</v>
      </c>
      <c r="X260" s="33">
        <v>0</v>
      </c>
      <c r="Y260" s="62">
        <f t="shared" si="6"/>
        <v>0</v>
      </c>
    </row>
    <row r="261" spans="1:25" ht="18.75">
      <c r="A261" s="4"/>
      <c r="B261" s="6"/>
      <c r="C261" s="6"/>
      <c r="D261" s="11"/>
      <c r="E261" s="6"/>
      <c r="F261" s="6"/>
      <c r="G261" s="10"/>
      <c r="H261" s="9"/>
      <c r="I261" s="8"/>
      <c r="J261" s="70">
        <v>240</v>
      </c>
      <c r="K261" s="70"/>
      <c r="L261" s="75"/>
      <c r="M261" s="25" t="s">
        <v>9</v>
      </c>
      <c r="N261" s="26" t="s">
        <v>375</v>
      </c>
      <c r="O261" s="27">
        <v>502</v>
      </c>
      <c r="P261" s="28">
        <v>6</v>
      </c>
      <c r="Q261" s="28">
        <v>0</v>
      </c>
      <c r="R261" s="28" t="s">
        <v>9</v>
      </c>
      <c r="S261" s="29" t="s">
        <v>9</v>
      </c>
      <c r="T261" s="28" t="s">
        <v>9</v>
      </c>
      <c r="U261" s="30" t="s">
        <v>9</v>
      </c>
      <c r="V261" s="31" t="s">
        <v>9</v>
      </c>
      <c r="W261" s="32">
        <v>1555038</v>
      </c>
      <c r="X261" s="33">
        <v>0</v>
      </c>
      <c r="Y261" s="62">
        <f t="shared" si="6"/>
        <v>0</v>
      </c>
    </row>
    <row r="262" spans="1:25" ht="37.5">
      <c r="A262" s="4"/>
      <c r="B262" s="6"/>
      <c r="C262" s="8"/>
      <c r="D262" s="81">
        <v>804</v>
      </c>
      <c r="E262" s="81"/>
      <c r="F262" s="81"/>
      <c r="G262" s="81"/>
      <c r="H262" s="81"/>
      <c r="I262" s="81"/>
      <c r="J262" s="81"/>
      <c r="K262" s="81"/>
      <c r="L262" s="82"/>
      <c r="M262" s="25" t="s">
        <v>9</v>
      </c>
      <c r="N262" s="26" t="s">
        <v>376</v>
      </c>
      <c r="O262" s="27">
        <v>502</v>
      </c>
      <c r="P262" s="28">
        <v>6</v>
      </c>
      <c r="Q262" s="28">
        <v>5</v>
      </c>
      <c r="R262" s="28" t="s">
        <v>9</v>
      </c>
      <c r="S262" s="29" t="s">
        <v>9</v>
      </c>
      <c r="T262" s="28" t="s">
        <v>9</v>
      </c>
      <c r="U262" s="30" t="s">
        <v>9</v>
      </c>
      <c r="V262" s="31" t="s">
        <v>9</v>
      </c>
      <c r="W262" s="32">
        <v>1555038</v>
      </c>
      <c r="X262" s="33">
        <v>0</v>
      </c>
      <c r="Y262" s="62">
        <f t="shared" si="6"/>
        <v>0</v>
      </c>
    </row>
    <row r="263" spans="1:25" ht="131.25">
      <c r="A263" s="4"/>
      <c r="B263" s="70" t="s">
        <v>40</v>
      </c>
      <c r="C263" s="70"/>
      <c r="D263" s="70"/>
      <c r="E263" s="70"/>
      <c r="F263" s="70"/>
      <c r="G263" s="70"/>
      <c r="H263" s="70"/>
      <c r="I263" s="70"/>
      <c r="J263" s="70"/>
      <c r="K263" s="70"/>
      <c r="L263" s="75"/>
      <c r="M263" s="25" t="s">
        <v>9</v>
      </c>
      <c r="N263" s="26" t="s">
        <v>302</v>
      </c>
      <c r="O263" s="27">
        <v>502</v>
      </c>
      <c r="P263" s="28">
        <v>6</v>
      </c>
      <c r="Q263" s="28">
        <v>5</v>
      </c>
      <c r="R263" s="28" t="s">
        <v>14</v>
      </c>
      <c r="S263" s="29" t="s">
        <v>39</v>
      </c>
      <c r="T263" s="28" t="s">
        <v>2</v>
      </c>
      <c r="U263" s="30" t="s">
        <v>1</v>
      </c>
      <c r="V263" s="31" t="s">
        <v>9</v>
      </c>
      <c r="W263" s="32">
        <v>1555038</v>
      </c>
      <c r="X263" s="33">
        <v>0</v>
      </c>
      <c r="Y263" s="62">
        <f t="shared" si="6"/>
        <v>0</v>
      </c>
    </row>
    <row r="264" spans="1:25" ht="56.25">
      <c r="A264" s="4"/>
      <c r="B264" s="70" t="s">
        <v>148</v>
      </c>
      <c r="C264" s="70"/>
      <c r="D264" s="70"/>
      <c r="E264" s="70"/>
      <c r="F264" s="70"/>
      <c r="G264" s="70"/>
      <c r="H264" s="70"/>
      <c r="I264" s="70"/>
      <c r="J264" s="70"/>
      <c r="K264" s="70"/>
      <c r="L264" s="75"/>
      <c r="M264" s="25" t="s">
        <v>9</v>
      </c>
      <c r="N264" s="26" t="s">
        <v>279</v>
      </c>
      <c r="O264" s="27">
        <v>502</v>
      </c>
      <c r="P264" s="28">
        <v>6</v>
      </c>
      <c r="Q264" s="28">
        <v>5</v>
      </c>
      <c r="R264" s="28" t="s">
        <v>14</v>
      </c>
      <c r="S264" s="29" t="s">
        <v>280</v>
      </c>
      <c r="T264" s="28" t="s">
        <v>2</v>
      </c>
      <c r="U264" s="30" t="s">
        <v>1</v>
      </c>
      <c r="V264" s="31" t="s">
        <v>9</v>
      </c>
      <c r="W264" s="32">
        <v>1555038</v>
      </c>
      <c r="X264" s="33">
        <v>0</v>
      </c>
      <c r="Y264" s="62">
        <f t="shared" si="6"/>
        <v>0</v>
      </c>
    </row>
    <row r="265" spans="1:25" ht="93.75">
      <c r="A265" s="4"/>
      <c r="B265" s="70" t="s">
        <v>146</v>
      </c>
      <c r="C265" s="70"/>
      <c r="D265" s="70"/>
      <c r="E265" s="70"/>
      <c r="F265" s="70"/>
      <c r="G265" s="70"/>
      <c r="H265" s="70"/>
      <c r="I265" s="70"/>
      <c r="J265" s="70"/>
      <c r="K265" s="70"/>
      <c r="L265" s="75"/>
      <c r="M265" s="25" t="s">
        <v>9</v>
      </c>
      <c r="N265" s="26" t="s">
        <v>448</v>
      </c>
      <c r="O265" s="27">
        <v>502</v>
      </c>
      <c r="P265" s="28">
        <v>6</v>
      </c>
      <c r="Q265" s="28">
        <v>5</v>
      </c>
      <c r="R265" s="28" t="s">
        <v>14</v>
      </c>
      <c r="S265" s="29" t="s">
        <v>280</v>
      </c>
      <c r="T265" s="28" t="s">
        <v>449</v>
      </c>
      <c r="U265" s="30" t="s">
        <v>1</v>
      </c>
      <c r="V265" s="31" t="s">
        <v>9</v>
      </c>
      <c r="W265" s="32">
        <v>1555038</v>
      </c>
      <c r="X265" s="33">
        <v>0</v>
      </c>
      <c r="Y265" s="62">
        <f t="shared" si="6"/>
        <v>0</v>
      </c>
    </row>
    <row r="266" spans="1:25" ht="56.25">
      <c r="A266" s="4"/>
      <c r="B266" s="6"/>
      <c r="C266" s="6"/>
      <c r="D266" s="11"/>
      <c r="E266" s="6"/>
      <c r="F266" s="6"/>
      <c r="G266" s="7"/>
      <c r="H266" s="71" t="s">
        <v>144</v>
      </c>
      <c r="I266" s="71"/>
      <c r="J266" s="71"/>
      <c r="K266" s="71"/>
      <c r="L266" s="72"/>
      <c r="M266" s="25" t="s">
        <v>9</v>
      </c>
      <c r="N266" s="26" t="s">
        <v>450</v>
      </c>
      <c r="O266" s="27">
        <v>502</v>
      </c>
      <c r="P266" s="28">
        <v>6</v>
      </c>
      <c r="Q266" s="28">
        <v>5</v>
      </c>
      <c r="R266" s="28" t="s">
        <v>14</v>
      </c>
      <c r="S266" s="29" t="s">
        <v>280</v>
      </c>
      <c r="T266" s="28" t="s">
        <v>449</v>
      </c>
      <c r="U266" s="30" t="s">
        <v>37</v>
      </c>
      <c r="V266" s="31" t="s">
        <v>9</v>
      </c>
      <c r="W266" s="32">
        <v>1555038</v>
      </c>
      <c r="X266" s="33">
        <v>0</v>
      </c>
      <c r="Y266" s="62">
        <f t="shared" si="6"/>
        <v>0</v>
      </c>
    </row>
    <row r="267" spans="1:25" ht="56.25">
      <c r="A267" s="4"/>
      <c r="B267" s="6"/>
      <c r="C267" s="6"/>
      <c r="D267" s="11"/>
      <c r="E267" s="6"/>
      <c r="F267" s="6"/>
      <c r="G267" s="10"/>
      <c r="H267" s="12"/>
      <c r="I267" s="70">
        <v>100</v>
      </c>
      <c r="J267" s="70"/>
      <c r="K267" s="70"/>
      <c r="L267" s="75"/>
      <c r="M267" s="25" t="s">
        <v>9</v>
      </c>
      <c r="N267" s="26" t="s">
        <v>299</v>
      </c>
      <c r="O267" s="27">
        <v>502</v>
      </c>
      <c r="P267" s="28">
        <v>6</v>
      </c>
      <c r="Q267" s="28">
        <v>5</v>
      </c>
      <c r="R267" s="28" t="s">
        <v>14</v>
      </c>
      <c r="S267" s="29" t="s">
        <v>280</v>
      </c>
      <c r="T267" s="28" t="s">
        <v>449</v>
      </c>
      <c r="U267" s="30" t="s">
        <v>37</v>
      </c>
      <c r="V267" s="31">
        <v>200</v>
      </c>
      <c r="W267" s="32">
        <v>1555038</v>
      </c>
      <c r="X267" s="33">
        <v>0</v>
      </c>
      <c r="Y267" s="62">
        <f t="shared" si="6"/>
        <v>0</v>
      </c>
    </row>
    <row r="268" spans="1:25" ht="56.25">
      <c r="A268" s="4"/>
      <c r="B268" s="6"/>
      <c r="C268" s="6"/>
      <c r="D268" s="11"/>
      <c r="E268" s="6"/>
      <c r="F268" s="6"/>
      <c r="G268" s="10"/>
      <c r="H268" s="9"/>
      <c r="I268" s="8"/>
      <c r="J268" s="70">
        <v>110</v>
      </c>
      <c r="K268" s="70"/>
      <c r="L268" s="75"/>
      <c r="M268" s="25" t="s">
        <v>9</v>
      </c>
      <c r="N268" s="26" t="s">
        <v>8</v>
      </c>
      <c r="O268" s="27">
        <v>502</v>
      </c>
      <c r="P268" s="28">
        <v>6</v>
      </c>
      <c r="Q268" s="28">
        <v>5</v>
      </c>
      <c r="R268" s="28" t="s">
        <v>14</v>
      </c>
      <c r="S268" s="29" t="s">
        <v>280</v>
      </c>
      <c r="T268" s="28" t="s">
        <v>449</v>
      </c>
      <c r="U268" s="30" t="s">
        <v>37</v>
      </c>
      <c r="V268" s="31" t="s">
        <v>3</v>
      </c>
      <c r="W268" s="32">
        <v>1555038</v>
      </c>
      <c r="X268" s="33">
        <v>0</v>
      </c>
      <c r="Y268" s="62">
        <f t="shared" si="6"/>
        <v>0</v>
      </c>
    </row>
    <row r="269" spans="1:25" ht="18.75">
      <c r="A269" s="4"/>
      <c r="B269" s="6"/>
      <c r="C269" s="6"/>
      <c r="D269" s="11"/>
      <c r="E269" s="6"/>
      <c r="F269" s="6"/>
      <c r="G269" s="10"/>
      <c r="H269" s="12"/>
      <c r="I269" s="70">
        <v>200</v>
      </c>
      <c r="J269" s="70"/>
      <c r="K269" s="70"/>
      <c r="L269" s="75"/>
      <c r="M269" s="25" t="s">
        <v>9</v>
      </c>
      <c r="N269" s="26" t="s">
        <v>361</v>
      </c>
      <c r="O269" s="27">
        <v>502</v>
      </c>
      <c r="P269" s="28">
        <v>7</v>
      </c>
      <c r="Q269" s="28">
        <v>0</v>
      </c>
      <c r="R269" s="28" t="s">
        <v>9</v>
      </c>
      <c r="S269" s="29" t="s">
        <v>9</v>
      </c>
      <c r="T269" s="28" t="s">
        <v>9</v>
      </c>
      <c r="U269" s="30" t="s">
        <v>9</v>
      </c>
      <c r="V269" s="31" t="s">
        <v>9</v>
      </c>
      <c r="W269" s="32">
        <v>10357315.460000001</v>
      </c>
      <c r="X269" s="32">
        <v>10357315.460000001</v>
      </c>
      <c r="Y269" s="62">
        <f t="shared" si="6"/>
        <v>100</v>
      </c>
    </row>
    <row r="270" spans="1:25" ht="56.25">
      <c r="A270" s="4"/>
      <c r="B270" s="6"/>
      <c r="C270" s="6"/>
      <c r="D270" s="11"/>
      <c r="E270" s="6"/>
      <c r="F270" s="6"/>
      <c r="G270" s="10"/>
      <c r="H270" s="9"/>
      <c r="I270" s="8"/>
      <c r="J270" s="70">
        <v>240</v>
      </c>
      <c r="K270" s="70"/>
      <c r="L270" s="75"/>
      <c r="M270" s="25" t="s">
        <v>9</v>
      </c>
      <c r="N270" s="26" t="s">
        <v>377</v>
      </c>
      <c r="O270" s="27">
        <v>502</v>
      </c>
      <c r="P270" s="28">
        <v>7</v>
      </c>
      <c r="Q270" s="28">
        <v>5</v>
      </c>
      <c r="R270" s="28" t="s">
        <v>9</v>
      </c>
      <c r="S270" s="29" t="s">
        <v>9</v>
      </c>
      <c r="T270" s="28" t="s">
        <v>9</v>
      </c>
      <c r="U270" s="30" t="s">
        <v>9</v>
      </c>
      <c r="V270" s="31" t="s">
        <v>9</v>
      </c>
      <c r="W270" s="32">
        <v>10000</v>
      </c>
      <c r="X270" s="32">
        <v>10000</v>
      </c>
      <c r="Y270" s="62">
        <f t="shared" si="6"/>
        <v>100</v>
      </c>
    </row>
    <row r="271" spans="1:25" ht="131.25">
      <c r="A271" s="4"/>
      <c r="B271" s="6"/>
      <c r="C271" s="6"/>
      <c r="D271" s="11"/>
      <c r="E271" s="6"/>
      <c r="F271" s="6"/>
      <c r="G271" s="10"/>
      <c r="H271" s="12"/>
      <c r="I271" s="70">
        <v>800</v>
      </c>
      <c r="J271" s="70"/>
      <c r="K271" s="70"/>
      <c r="L271" s="75"/>
      <c r="M271" s="25" t="s">
        <v>9</v>
      </c>
      <c r="N271" s="26" t="s">
        <v>302</v>
      </c>
      <c r="O271" s="27">
        <v>502</v>
      </c>
      <c r="P271" s="28">
        <v>7</v>
      </c>
      <c r="Q271" s="28">
        <v>5</v>
      </c>
      <c r="R271" s="28" t="s">
        <v>14</v>
      </c>
      <c r="S271" s="29" t="s">
        <v>39</v>
      </c>
      <c r="T271" s="28" t="s">
        <v>2</v>
      </c>
      <c r="U271" s="30" t="s">
        <v>1</v>
      </c>
      <c r="V271" s="31" t="s">
        <v>9</v>
      </c>
      <c r="W271" s="32">
        <v>10000</v>
      </c>
      <c r="X271" s="32">
        <v>10000</v>
      </c>
      <c r="Y271" s="62">
        <f t="shared" si="6"/>
        <v>100</v>
      </c>
    </row>
    <row r="272" spans="1:25" ht="131.25">
      <c r="A272" s="4"/>
      <c r="B272" s="6"/>
      <c r="C272" s="6"/>
      <c r="D272" s="11"/>
      <c r="E272" s="6"/>
      <c r="F272" s="6"/>
      <c r="G272" s="10"/>
      <c r="H272" s="9"/>
      <c r="I272" s="8"/>
      <c r="J272" s="70">
        <v>850</v>
      </c>
      <c r="K272" s="70"/>
      <c r="L272" s="75"/>
      <c r="M272" s="25" t="s">
        <v>9</v>
      </c>
      <c r="N272" s="26" t="s">
        <v>47</v>
      </c>
      <c r="O272" s="27">
        <v>502</v>
      </c>
      <c r="P272" s="28">
        <v>7</v>
      </c>
      <c r="Q272" s="28">
        <v>5</v>
      </c>
      <c r="R272" s="28" t="s">
        <v>14</v>
      </c>
      <c r="S272" s="29" t="s">
        <v>43</v>
      </c>
      <c r="T272" s="28" t="s">
        <v>2</v>
      </c>
      <c r="U272" s="30" t="s">
        <v>1</v>
      </c>
      <c r="V272" s="31" t="s">
        <v>9</v>
      </c>
      <c r="W272" s="32">
        <v>10000</v>
      </c>
      <c r="X272" s="32">
        <v>10000</v>
      </c>
      <c r="Y272" s="62">
        <f t="shared" si="6"/>
        <v>100</v>
      </c>
    </row>
    <row r="273" spans="1:25" ht="112.5">
      <c r="A273" s="4"/>
      <c r="B273" s="70" t="s">
        <v>142</v>
      </c>
      <c r="C273" s="70"/>
      <c r="D273" s="70"/>
      <c r="E273" s="70"/>
      <c r="F273" s="70"/>
      <c r="G273" s="70"/>
      <c r="H273" s="70"/>
      <c r="I273" s="70"/>
      <c r="J273" s="70"/>
      <c r="K273" s="70"/>
      <c r="L273" s="75"/>
      <c r="M273" s="25" t="s">
        <v>9</v>
      </c>
      <c r="N273" s="26" t="s">
        <v>321</v>
      </c>
      <c r="O273" s="27">
        <v>502</v>
      </c>
      <c r="P273" s="28">
        <v>7</v>
      </c>
      <c r="Q273" s="28">
        <v>5</v>
      </c>
      <c r="R273" s="28" t="s">
        <v>14</v>
      </c>
      <c r="S273" s="29" t="s">
        <v>43</v>
      </c>
      <c r="T273" s="28" t="s">
        <v>7</v>
      </c>
      <c r="U273" s="30" t="s">
        <v>1</v>
      </c>
      <c r="V273" s="31" t="s">
        <v>9</v>
      </c>
      <c r="W273" s="32">
        <v>10000</v>
      </c>
      <c r="X273" s="32">
        <v>10000</v>
      </c>
      <c r="Y273" s="62">
        <f t="shared" si="6"/>
        <v>100</v>
      </c>
    </row>
    <row r="274" spans="1:25" ht="75">
      <c r="A274" s="4"/>
      <c r="B274" s="6"/>
      <c r="C274" s="6"/>
      <c r="D274" s="11"/>
      <c r="E274" s="6"/>
      <c r="F274" s="6"/>
      <c r="G274" s="7"/>
      <c r="H274" s="71" t="s">
        <v>141</v>
      </c>
      <c r="I274" s="71"/>
      <c r="J274" s="71"/>
      <c r="K274" s="71"/>
      <c r="L274" s="72"/>
      <c r="M274" s="25" t="s">
        <v>9</v>
      </c>
      <c r="N274" s="26" t="s">
        <v>378</v>
      </c>
      <c r="O274" s="27">
        <v>502</v>
      </c>
      <c r="P274" s="28">
        <v>7</v>
      </c>
      <c r="Q274" s="28">
        <v>5</v>
      </c>
      <c r="R274" s="28" t="s">
        <v>14</v>
      </c>
      <c r="S274" s="29" t="s">
        <v>43</v>
      </c>
      <c r="T274" s="28" t="s">
        <v>7</v>
      </c>
      <c r="U274" s="30" t="s">
        <v>379</v>
      </c>
      <c r="V274" s="31" t="s">
        <v>9</v>
      </c>
      <c r="W274" s="32">
        <v>10000</v>
      </c>
      <c r="X274" s="32">
        <v>10000</v>
      </c>
      <c r="Y274" s="62">
        <f t="shared" si="6"/>
        <v>100</v>
      </c>
    </row>
    <row r="275" spans="1:25" ht="56.25">
      <c r="A275" s="4"/>
      <c r="B275" s="6"/>
      <c r="C275" s="6"/>
      <c r="D275" s="11"/>
      <c r="E275" s="6"/>
      <c r="F275" s="6"/>
      <c r="G275" s="10"/>
      <c r="H275" s="12"/>
      <c r="I275" s="70">
        <v>100</v>
      </c>
      <c r="J275" s="70"/>
      <c r="K275" s="70"/>
      <c r="L275" s="75"/>
      <c r="M275" s="25" t="s">
        <v>9</v>
      </c>
      <c r="N275" s="26" t="s">
        <v>299</v>
      </c>
      <c r="O275" s="27">
        <v>502</v>
      </c>
      <c r="P275" s="28">
        <v>7</v>
      </c>
      <c r="Q275" s="28">
        <v>5</v>
      </c>
      <c r="R275" s="28" t="s">
        <v>14</v>
      </c>
      <c r="S275" s="29" t="s">
        <v>43</v>
      </c>
      <c r="T275" s="28" t="s">
        <v>7</v>
      </c>
      <c r="U275" s="30" t="s">
        <v>379</v>
      </c>
      <c r="V275" s="31">
        <v>200</v>
      </c>
      <c r="W275" s="32">
        <v>10000</v>
      </c>
      <c r="X275" s="32">
        <v>10000</v>
      </c>
      <c r="Y275" s="62">
        <f t="shared" si="6"/>
        <v>100</v>
      </c>
    </row>
    <row r="276" spans="1:25" ht="56.25">
      <c r="A276" s="4"/>
      <c r="B276" s="6"/>
      <c r="C276" s="6"/>
      <c r="D276" s="11"/>
      <c r="E276" s="6"/>
      <c r="F276" s="6"/>
      <c r="G276" s="10"/>
      <c r="H276" s="9"/>
      <c r="I276" s="8"/>
      <c r="J276" s="70">
        <v>120</v>
      </c>
      <c r="K276" s="70"/>
      <c r="L276" s="75"/>
      <c r="M276" s="25" t="s">
        <v>9</v>
      </c>
      <c r="N276" s="26" t="s">
        <v>8</v>
      </c>
      <c r="O276" s="27">
        <v>502</v>
      </c>
      <c r="P276" s="28">
        <v>7</v>
      </c>
      <c r="Q276" s="28">
        <v>5</v>
      </c>
      <c r="R276" s="28" t="s">
        <v>14</v>
      </c>
      <c r="S276" s="29" t="s">
        <v>43</v>
      </c>
      <c r="T276" s="28" t="s">
        <v>7</v>
      </c>
      <c r="U276" s="30" t="s">
        <v>379</v>
      </c>
      <c r="V276" s="31" t="s">
        <v>3</v>
      </c>
      <c r="W276" s="32">
        <v>10000</v>
      </c>
      <c r="X276" s="32">
        <v>10000</v>
      </c>
      <c r="Y276" s="62">
        <f t="shared" si="6"/>
        <v>100</v>
      </c>
    </row>
    <row r="277" spans="1:25" ht="18.75">
      <c r="A277" s="4"/>
      <c r="B277" s="6"/>
      <c r="C277" s="6"/>
      <c r="D277" s="11"/>
      <c r="E277" s="6"/>
      <c r="F277" s="6"/>
      <c r="G277" s="10"/>
      <c r="H277" s="12"/>
      <c r="I277" s="70">
        <v>200</v>
      </c>
      <c r="J277" s="70"/>
      <c r="K277" s="70"/>
      <c r="L277" s="75"/>
      <c r="M277" s="25" t="s">
        <v>9</v>
      </c>
      <c r="N277" s="26" t="s">
        <v>41</v>
      </c>
      <c r="O277" s="27">
        <v>502</v>
      </c>
      <c r="P277" s="28">
        <v>7</v>
      </c>
      <c r="Q277" s="28">
        <v>7</v>
      </c>
      <c r="R277" s="28" t="s">
        <v>9</v>
      </c>
      <c r="S277" s="29" t="s">
        <v>9</v>
      </c>
      <c r="T277" s="28" t="s">
        <v>9</v>
      </c>
      <c r="U277" s="30" t="s">
        <v>9</v>
      </c>
      <c r="V277" s="31" t="s">
        <v>9</v>
      </c>
      <c r="W277" s="32">
        <v>9621043.4600000009</v>
      </c>
      <c r="X277" s="32">
        <v>9621043.4600000009</v>
      </c>
      <c r="Y277" s="62">
        <f t="shared" si="6"/>
        <v>100</v>
      </c>
    </row>
    <row r="278" spans="1:25" ht="131.25">
      <c r="A278" s="4"/>
      <c r="B278" s="6"/>
      <c r="C278" s="6"/>
      <c r="D278" s="11"/>
      <c r="E278" s="6"/>
      <c r="F278" s="6"/>
      <c r="G278" s="10"/>
      <c r="H278" s="9"/>
      <c r="I278" s="8"/>
      <c r="J278" s="70">
        <v>240</v>
      </c>
      <c r="K278" s="70"/>
      <c r="L278" s="75"/>
      <c r="M278" s="25" t="s">
        <v>9</v>
      </c>
      <c r="N278" s="26" t="s">
        <v>304</v>
      </c>
      <c r="O278" s="27">
        <v>502</v>
      </c>
      <c r="P278" s="28">
        <v>7</v>
      </c>
      <c r="Q278" s="28">
        <v>7</v>
      </c>
      <c r="R278" s="28" t="s">
        <v>7</v>
      </c>
      <c r="S278" s="29" t="s">
        <v>39</v>
      </c>
      <c r="T278" s="28" t="s">
        <v>2</v>
      </c>
      <c r="U278" s="30" t="s">
        <v>1</v>
      </c>
      <c r="V278" s="31" t="s">
        <v>9</v>
      </c>
      <c r="W278" s="32">
        <v>9621043.4600000009</v>
      </c>
      <c r="X278" s="32">
        <v>9621043.4600000009</v>
      </c>
      <c r="Y278" s="62">
        <f t="shared" si="6"/>
        <v>100</v>
      </c>
    </row>
    <row r="279" spans="1:25" ht="75">
      <c r="A279" s="4"/>
      <c r="B279" s="6"/>
      <c r="C279" s="6"/>
      <c r="D279" s="11"/>
      <c r="E279" s="6"/>
      <c r="F279" s="6"/>
      <c r="G279" s="10"/>
      <c r="H279" s="12"/>
      <c r="I279" s="70">
        <v>800</v>
      </c>
      <c r="J279" s="70"/>
      <c r="K279" s="70"/>
      <c r="L279" s="75"/>
      <c r="M279" s="25" t="s">
        <v>9</v>
      </c>
      <c r="N279" s="26" t="s">
        <v>21</v>
      </c>
      <c r="O279" s="27">
        <v>502</v>
      </c>
      <c r="P279" s="28">
        <v>7</v>
      </c>
      <c r="Q279" s="28">
        <v>7</v>
      </c>
      <c r="R279" s="28" t="s">
        <v>7</v>
      </c>
      <c r="S279" s="29" t="s">
        <v>6</v>
      </c>
      <c r="T279" s="28" t="s">
        <v>2</v>
      </c>
      <c r="U279" s="30" t="s">
        <v>1</v>
      </c>
      <c r="V279" s="31" t="s">
        <v>9</v>
      </c>
      <c r="W279" s="32">
        <v>99606.59</v>
      </c>
      <c r="X279" s="32">
        <v>99606.59</v>
      </c>
      <c r="Y279" s="62">
        <f t="shared" si="6"/>
        <v>100</v>
      </c>
    </row>
    <row r="280" spans="1:25" ht="18.75">
      <c r="A280" s="4"/>
      <c r="B280" s="6"/>
      <c r="C280" s="6"/>
      <c r="D280" s="11"/>
      <c r="E280" s="6"/>
      <c r="F280" s="6"/>
      <c r="G280" s="10"/>
      <c r="H280" s="9"/>
      <c r="I280" s="8"/>
      <c r="J280" s="70">
        <v>850</v>
      </c>
      <c r="K280" s="70"/>
      <c r="L280" s="75"/>
      <c r="M280" s="25" t="s">
        <v>9</v>
      </c>
      <c r="N280" s="26" t="s">
        <v>19</v>
      </c>
      <c r="O280" s="27">
        <v>502</v>
      </c>
      <c r="P280" s="28">
        <v>7</v>
      </c>
      <c r="Q280" s="28">
        <v>7</v>
      </c>
      <c r="R280" s="28" t="s">
        <v>7</v>
      </c>
      <c r="S280" s="29" t="s">
        <v>6</v>
      </c>
      <c r="T280" s="28" t="s">
        <v>7</v>
      </c>
      <c r="U280" s="30" t="s">
        <v>1</v>
      </c>
      <c r="V280" s="31" t="s">
        <v>9</v>
      </c>
      <c r="W280" s="32">
        <v>81586.7</v>
      </c>
      <c r="X280" s="32">
        <v>81586.7</v>
      </c>
      <c r="Y280" s="62">
        <f t="shared" si="6"/>
        <v>100</v>
      </c>
    </row>
    <row r="281" spans="1:25" ht="18.75">
      <c r="A281" s="4"/>
      <c r="B281" s="70">
        <v>504</v>
      </c>
      <c r="C281" s="70"/>
      <c r="D281" s="70"/>
      <c r="E281" s="70"/>
      <c r="F281" s="70"/>
      <c r="G281" s="70"/>
      <c r="H281" s="70"/>
      <c r="I281" s="70"/>
      <c r="J281" s="70"/>
      <c r="K281" s="70"/>
      <c r="L281" s="75"/>
      <c r="M281" s="25" t="s">
        <v>9</v>
      </c>
      <c r="N281" s="26" t="s">
        <v>10</v>
      </c>
      <c r="O281" s="27">
        <v>502</v>
      </c>
      <c r="P281" s="28">
        <v>7</v>
      </c>
      <c r="Q281" s="28">
        <v>7</v>
      </c>
      <c r="R281" s="28" t="s">
        <v>7</v>
      </c>
      <c r="S281" s="29" t="s">
        <v>6</v>
      </c>
      <c r="T281" s="28" t="s">
        <v>7</v>
      </c>
      <c r="U281" s="30" t="s">
        <v>4</v>
      </c>
      <c r="V281" s="31" t="s">
        <v>9</v>
      </c>
      <c r="W281" s="32">
        <v>81586.7</v>
      </c>
      <c r="X281" s="32">
        <v>81586.7</v>
      </c>
      <c r="Y281" s="62">
        <f t="shared" si="6"/>
        <v>100</v>
      </c>
    </row>
    <row r="282" spans="1:25" ht="56.25">
      <c r="A282" s="4"/>
      <c r="B282" s="70">
        <v>400</v>
      </c>
      <c r="C282" s="70"/>
      <c r="D282" s="70"/>
      <c r="E282" s="70"/>
      <c r="F282" s="70"/>
      <c r="G282" s="70"/>
      <c r="H282" s="70"/>
      <c r="I282" s="70"/>
      <c r="J282" s="70"/>
      <c r="K282" s="70"/>
      <c r="L282" s="75"/>
      <c r="M282" s="25" t="s">
        <v>9</v>
      </c>
      <c r="N282" s="26" t="s">
        <v>299</v>
      </c>
      <c r="O282" s="27">
        <v>502</v>
      </c>
      <c r="P282" s="28">
        <v>7</v>
      </c>
      <c r="Q282" s="28">
        <v>7</v>
      </c>
      <c r="R282" s="28" t="s">
        <v>7</v>
      </c>
      <c r="S282" s="29" t="s">
        <v>6</v>
      </c>
      <c r="T282" s="28" t="s">
        <v>7</v>
      </c>
      <c r="U282" s="30" t="s">
        <v>4</v>
      </c>
      <c r="V282" s="31">
        <v>200</v>
      </c>
      <c r="W282" s="32">
        <v>81586.7</v>
      </c>
      <c r="X282" s="32">
        <v>81586.7</v>
      </c>
      <c r="Y282" s="62">
        <f t="shared" si="6"/>
        <v>100</v>
      </c>
    </row>
    <row r="283" spans="1:25" ht="56.25">
      <c r="A283" s="4"/>
      <c r="B283" s="6"/>
      <c r="C283" s="8"/>
      <c r="D283" s="81">
        <v>401</v>
      </c>
      <c r="E283" s="81"/>
      <c r="F283" s="81"/>
      <c r="G283" s="81"/>
      <c r="H283" s="81"/>
      <c r="I283" s="81"/>
      <c r="J283" s="81"/>
      <c r="K283" s="81"/>
      <c r="L283" s="82"/>
      <c r="M283" s="25" t="s">
        <v>9</v>
      </c>
      <c r="N283" s="26" t="s">
        <v>8</v>
      </c>
      <c r="O283" s="27">
        <v>502</v>
      </c>
      <c r="P283" s="28">
        <v>7</v>
      </c>
      <c r="Q283" s="28">
        <v>7</v>
      </c>
      <c r="R283" s="28" t="s">
        <v>7</v>
      </c>
      <c r="S283" s="29" t="s">
        <v>6</v>
      </c>
      <c r="T283" s="28" t="s">
        <v>7</v>
      </c>
      <c r="U283" s="30" t="s">
        <v>4</v>
      </c>
      <c r="V283" s="31" t="s">
        <v>3</v>
      </c>
      <c r="W283" s="32">
        <v>81586.7</v>
      </c>
      <c r="X283" s="32">
        <v>81586.7</v>
      </c>
      <c r="Y283" s="62">
        <f t="shared" si="6"/>
        <v>100</v>
      </c>
    </row>
    <row r="284" spans="1:25" ht="18.75">
      <c r="A284" s="4"/>
      <c r="B284" s="70" t="s">
        <v>40</v>
      </c>
      <c r="C284" s="70"/>
      <c r="D284" s="70"/>
      <c r="E284" s="70"/>
      <c r="F284" s="70"/>
      <c r="G284" s="70"/>
      <c r="H284" s="70"/>
      <c r="I284" s="70"/>
      <c r="J284" s="70"/>
      <c r="K284" s="70"/>
      <c r="L284" s="75"/>
      <c r="M284" s="25" t="s">
        <v>9</v>
      </c>
      <c r="N284" s="26" t="s">
        <v>16</v>
      </c>
      <c r="O284" s="27">
        <v>502</v>
      </c>
      <c r="P284" s="28">
        <v>7</v>
      </c>
      <c r="Q284" s="28">
        <v>7</v>
      </c>
      <c r="R284" s="28" t="s">
        <v>7</v>
      </c>
      <c r="S284" s="29" t="s">
        <v>6</v>
      </c>
      <c r="T284" s="28" t="s">
        <v>14</v>
      </c>
      <c r="U284" s="30" t="s">
        <v>1</v>
      </c>
      <c r="V284" s="31" t="s">
        <v>9</v>
      </c>
      <c r="W284" s="32">
        <v>2015</v>
      </c>
      <c r="X284" s="32">
        <v>2015</v>
      </c>
      <c r="Y284" s="62">
        <f t="shared" ref="Y284:Y341" si="7">X284/W284*100</f>
        <v>100</v>
      </c>
    </row>
    <row r="285" spans="1:25" ht="18.75">
      <c r="A285" s="4"/>
      <c r="B285" s="70" t="s">
        <v>22</v>
      </c>
      <c r="C285" s="70"/>
      <c r="D285" s="70"/>
      <c r="E285" s="70"/>
      <c r="F285" s="70"/>
      <c r="G285" s="70"/>
      <c r="H285" s="70"/>
      <c r="I285" s="70"/>
      <c r="J285" s="70"/>
      <c r="K285" s="70"/>
      <c r="L285" s="75"/>
      <c r="M285" s="25" t="s">
        <v>9</v>
      </c>
      <c r="N285" s="26" t="s">
        <v>10</v>
      </c>
      <c r="O285" s="27">
        <v>502</v>
      </c>
      <c r="P285" s="28">
        <v>7</v>
      </c>
      <c r="Q285" s="28">
        <v>7</v>
      </c>
      <c r="R285" s="28" t="s">
        <v>7</v>
      </c>
      <c r="S285" s="29" t="s">
        <v>6</v>
      </c>
      <c r="T285" s="28" t="s">
        <v>14</v>
      </c>
      <c r="U285" s="30" t="s">
        <v>4</v>
      </c>
      <c r="V285" s="31" t="s">
        <v>9</v>
      </c>
      <c r="W285" s="32">
        <v>2015</v>
      </c>
      <c r="X285" s="32">
        <v>2015</v>
      </c>
      <c r="Y285" s="62">
        <f t="shared" si="7"/>
        <v>100</v>
      </c>
    </row>
    <row r="286" spans="1:25" ht="56.25">
      <c r="A286" s="4"/>
      <c r="B286" s="70" t="s">
        <v>13</v>
      </c>
      <c r="C286" s="70"/>
      <c r="D286" s="70"/>
      <c r="E286" s="70"/>
      <c r="F286" s="70"/>
      <c r="G286" s="70"/>
      <c r="H286" s="70"/>
      <c r="I286" s="70"/>
      <c r="J286" s="70"/>
      <c r="K286" s="70"/>
      <c r="L286" s="75"/>
      <c r="M286" s="25" t="s">
        <v>9</v>
      </c>
      <c r="N286" s="26" t="s">
        <v>299</v>
      </c>
      <c r="O286" s="27">
        <v>502</v>
      </c>
      <c r="P286" s="28">
        <v>7</v>
      </c>
      <c r="Q286" s="28">
        <v>7</v>
      </c>
      <c r="R286" s="28" t="s">
        <v>7</v>
      </c>
      <c r="S286" s="29" t="s">
        <v>6</v>
      </c>
      <c r="T286" s="28" t="s">
        <v>14</v>
      </c>
      <c r="U286" s="30" t="s">
        <v>4</v>
      </c>
      <c r="V286" s="31">
        <v>200</v>
      </c>
      <c r="W286" s="32">
        <v>2015</v>
      </c>
      <c r="X286" s="32">
        <v>2015</v>
      </c>
      <c r="Y286" s="62">
        <f t="shared" si="7"/>
        <v>100</v>
      </c>
    </row>
    <row r="287" spans="1:25" ht="56.25">
      <c r="A287" s="4"/>
      <c r="B287" s="6"/>
      <c r="C287" s="6"/>
      <c r="D287" s="11"/>
      <c r="E287" s="6"/>
      <c r="F287" s="6"/>
      <c r="G287" s="7"/>
      <c r="H287" s="71" t="s">
        <v>139</v>
      </c>
      <c r="I287" s="71"/>
      <c r="J287" s="71"/>
      <c r="K287" s="71"/>
      <c r="L287" s="72"/>
      <c r="M287" s="25" t="s">
        <v>9</v>
      </c>
      <c r="N287" s="26" t="s">
        <v>8</v>
      </c>
      <c r="O287" s="27">
        <v>502</v>
      </c>
      <c r="P287" s="28">
        <v>7</v>
      </c>
      <c r="Q287" s="28">
        <v>7</v>
      </c>
      <c r="R287" s="28" t="s">
        <v>7</v>
      </c>
      <c r="S287" s="29" t="s">
        <v>6</v>
      </c>
      <c r="T287" s="28" t="s">
        <v>14</v>
      </c>
      <c r="U287" s="30" t="s">
        <v>4</v>
      </c>
      <c r="V287" s="31" t="s">
        <v>3</v>
      </c>
      <c r="W287" s="32">
        <v>2015</v>
      </c>
      <c r="X287" s="32">
        <v>2015</v>
      </c>
      <c r="Y287" s="62">
        <f t="shared" si="7"/>
        <v>100</v>
      </c>
    </row>
    <row r="288" spans="1:25" ht="18.75">
      <c r="A288" s="4"/>
      <c r="B288" s="6"/>
      <c r="C288" s="6"/>
      <c r="D288" s="11"/>
      <c r="E288" s="6"/>
      <c r="F288" s="6"/>
      <c r="G288" s="10"/>
      <c r="H288" s="12"/>
      <c r="I288" s="70">
        <v>600</v>
      </c>
      <c r="J288" s="70"/>
      <c r="K288" s="70"/>
      <c r="L288" s="75"/>
      <c r="M288" s="25" t="s">
        <v>9</v>
      </c>
      <c r="N288" s="26" t="s">
        <v>12</v>
      </c>
      <c r="O288" s="27">
        <v>502</v>
      </c>
      <c r="P288" s="28">
        <v>7</v>
      </c>
      <c r="Q288" s="28">
        <v>7</v>
      </c>
      <c r="R288" s="28" t="s">
        <v>7</v>
      </c>
      <c r="S288" s="29" t="s">
        <v>6</v>
      </c>
      <c r="T288" s="28" t="s">
        <v>5</v>
      </c>
      <c r="U288" s="30" t="s">
        <v>1</v>
      </c>
      <c r="V288" s="31" t="s">
        <v>9</v>
      </c>
      <c r="W288" s="32">
        <v>16004.89</v>
      </c>
      <c r="X288" s="32">
        <v>16004.89</v>
      </c>
      <c r="Y288" s="62">
        <f t="shared" si="7"/>
        <v>100</v>
      </c>
    </row>
    <row r="289" spans="1:25" ht="37.5">
      <c r="A289" s="4"/>
      <c r="B289" s="6"/>
      <c r="C289" s="6"/>
      <c r="D289" s="11"/>
      <c r="E289" s="6"/>
      <c r="F289" s="6"/>
      <c r="G289" s="10"/>
      <c r="H289" s="9"/>
      <c r="I289" s="8"/>
      <c r="J289" s="70">
        <v>610</v>
      </c>
      <c r="K289" s="70"/>
      <c r="L289" s="75"/>
      <c r="M289" s="25" t="s">
        <v>9</v>
      </c>
      <c r="N289" s="26" t="s">
        <v>484</v>
      </c>
      <c r="O289" s="27">
        <v>502</v>
      </c>
      <c r="P289" s="28">
        <v>7</v>
      </c>
      <c r="Q289" s="28">
        <v>7</v>
      </c>
      <c r="R289" s="28" t="s">
        <v>7</v>
      </c>
      <c r="S289" s="29" t="s">
        <v>6</v>
      </c>
      <c r="T289" s="28" t="s">
        <v>5</v>
      </c>
      <c r="U289" s="30" t="s">
        <v>31</v>
      </c>
      <c r="V289" s="31" t="s">
        <v>9</v>
      </c>
      <c r="W289" s="32">
        <v>16004.89</v>
      </c>
      <c r="X289" s="32">
        <v>16004.89</v>
      </c>
      <c r="Y289" s="62">
        <f t="shared" si="7"/>
        <v>100</v>
      </c>
    </row>
    <row r="290" spans="1:25" ht="56.25">
      <c r="A290" s="4"/>
      <c r="B290" s="70">
        <v>700</v>
      </c>
      <c r="C290" s="70"/>
      <c r="D290" s="70"/>
      <c r="E290" s="70"/>
      <c r="F290" s="70"/>
      <c r="G290" s="70"/>
      <c r="H290" s="70"/>
      <c r="I290" s="70"/>
      <c r="J290" s="70"/>
      <c r="K290" s="70"/>
      <c r="L290" s="75"/>
      <c r="M290" s="25" t="s">
        <v>9</v>
      </c>
      <c r="N290" s="26" t="s">
        <v>299</v>
      </c>
      <c r="O290" s="27">
        <v>502</v>
      </c>
      <c r="P290" s="28">
        <v>7</v>
      </c>
      <c r="Q290" s="28">
        <v>7</v>
      </c>
      <c r="R290" s="28" t="s">
        <v>7</v>
      </c>
      <c r="S290" s="29" t="s">
        <v>6</v>
      </c>
      <c r="T290" s="28" t="s">
        <v>5</v>
      </c>
      <c r="U290" s="30" t="s">
        <v>31</v>
      </c>
      <c r="V290" s="31">
        <v>200</v>
      </c>
      <c r="W290" s="32">
        <v>16004.89</v>
      </c>
      <c r="X290" s="32">
        <v>16004.89</v>
      </c>
      <c r="Y290" s="62">
        <f t="shared" si="7"/>
        <v>100</v>
      </c>
    </row>
    <row r="291" spans="1:25" ht="56.25">
      <c r="A291" s="4"/>
      <c r="B291" s="6"/>
      <c r="C291" s="8"/>
      <c r="D291" s="81">
        <v>701</v>
      </c>
      <c r="E291" s="81"/>
      <c r="F291" s="81"/>
      <c r="G291" s="81"/>
      <c r="H291" s="81"/>
      <c r="I291" s="81"/>
      <c r="J291" s="81"/>
      <c r="K291" s="81"/>
      <c r="L291" s="82"/>
      <c r="M291" s="25" t="s">
        <v>9</v>
      </c>
      <c r="N291" s="26" t="s">
        <v>8</v>
      </c>
      <c r="O291" s="27">
        <v>502</v>
      </c>
      <c r="P291" s="28">
        <v>7</v>
      </c>
      <c r="Q291" s="28">
        <v>7</v>
      </c>
      <c r="R291" s="28" t="s">
        <v>7</v>
      </c>
      <c r="S291" s="29" t="s">
        <v>6</v>
      </c>
      <c r="T291" s="28" t="s">
        <v>5</v>
      </c>
      <c r="U291" s="30" t="s">
        <v>31</v>
      </c>
      <c r="V291" s="31" t="s">
        <v>3</v>
      </c>
      <c r="W291" s="32">
        <v>16004.89</v>
      </c>
      <c r="X291" s="32">
        <v>16004.89</v>
      </c>
      <c r="Y291" s="62">
        <f t="shared" si="7"/>
        <v>100</v>
      </c>
    </row>
    <row r="292" spans="1:25" ht="75">
      <c r="A292" s="4"/>
      <c r="B292" s="6"/>
      <c r="C292" s="6"/>
      <c r="D292" s="11"/>
      <c r="E292" s="6"/>
      <c r="F292" s="6"/>
      <c r="G292" s="7"/>
      <c r="H292" s="71" t="s">
        <v>137</v>
      </c>
      <c r="I292" s="71"/>
      <c r="J292" s="71"/>
      <c r="K292" s="71"/>
      <c r="L292" s="72"/>
      <c r="M292" s="25" t="s">
        <v>9</v>
      </c>
      <c r="N292" s="26" t="s">
        <v>337</v>
      </c>
      <c r="O292" s="27">
        <v>502</v>
      </c>
      <c r="P292" s="28">
        <v>7</v>
      </c>
      <c r="Q292" s="28">
        <v>7</v>
      </c>
      <c r="R292" s="28" t="s">
        <v>7</v>
      </c>
      <c r="S292" s="29" t="s">
        <v>208</v>
      </c>
      <c r="T292" s="28" t="s">
        <v>2</v>
      </c>
      <c r="U292" s="30" t="s">
        <v>1</v>
      </c>
      <c r="V292" s="31" t="s">
        <v>9</v>
      </c>
      <c r="W292" s="32">
        <v>9521436.8699999992</v>
      </c>
      <c r="X292" s="32">
        <v>9521436.8699999992</v>
      </c>
      <c r="Y292" s="62">
        <f t="shared" si="7"/>
        <v>100</v>
      </c>
    </row>
    <row r="293" spans="1:25" ht="93.75">
      <c r="A293" s="4"/>
      <c r="B293" s="6"/>
      <c r="C293" s="6"/>
      <c r="D293" s="11"/>
      <c r="E293" s="6"/>
      <c r="F293" s="6"/>
      <c r="G293" s="10"/>
      <c r="H293" s="12"/>
      <c r="I293" s="70">
        <v>600</v>
      </c>
      <c r="J293" s="70"/>
      <c r="K293" s="70"/>
      <c r="L293" s="75"/>
      <c r="M293" s="25" t="s">
        <v>9</v>
      </c>
      <c r="N293" s="26" t="s">
        <v>338</v>
      </c>
      <c r="O293" s="27">
        <v>502</v>
      </c>
      <c r="P293" s="28">
        <v>7</v>
      </c>
      <c r="Q293" s="28">
        <v>7</v>
      </c>
      <c r="R293" s="28" t="s">
        <v>7</v>
      </c>
      <c r="S293" s="29" t="s">
        <v>208</v>
      </c>
      <c r="T293" s="28" t="s">
        <v>7</v>
      </c>
      <c r="U293" s="30" t="s">
        <v>1</v>
      </c>
      <c r="V293" s="31" t="s">
        <v>9</v>
      </c>
      <c r="W293" s="32">
        <v>9521436.8699999992</v>
      </c>
      <c r="X293" s="32">
        <v>9521436.8699999992</v>
      </c>
      <c r="Y293" s="62">
        <f t="shared" si="7"/>
        <v>100</v>
      </c>
    </row>
    <row r="294" spans="1:25" ht="93.75">
      <c r="A294" s="4"/>
      <c r="B294" s="6"/>
      <c r="C294" s="6"/>
      <c r="D294" s="11"/>
      <c r="E294" s="6"/>
      <c r="F294" s="6"/>
      <c r="G294" s="10"/>
      <c r="H294" s="9"/>
      <c r="I294" s="8"/>
      <c r="J294" s="70">
        <v>610</v>
      </c>
      <c r="K294" s="70"/>
      <c r="L294" s="75"/>
      <c r="M294" s="25" t="s">
        <v>9</v>
      </c>
      <c r="N294" s="26" t="s">
        <v>36</v>
      </c>
      <c r="O294" s="27">
        <v>502</v>
      </c>
      <c r="P294" s="28">
        <v>7</v>
      </c>
      <c r="Q294" s="28">
        <v>7</v>
      </c>
      <c r="R294" s="28" t="s">
        <v>7</v>
      </c>
      <c r="S294" s="29" t="s">
        <v>208</v>
      </c>
      <c r="T294" s="28" t="s">
        <v>7</v>
      </c>
      <c r="U294" s="30" t="s">
        <v>37</v>
      </c>
      <c r="V294" s="31" t="s">
        <v>9</v>
      </c>
      <c r="W294" s="32">
        <v>9271436.8699999992</v>
      </c>
      <c r="X294" s="32">
        <v>9271436.8699999992</v>
      </c>
      <c r="Y294" s="62">
        <f t="shared" si="7"/>
        <v>100</v>
      </c>
    </row>
    <row r="295" spans="1:25" ht="131.25">
      <c r="A295" s="4"/>
      <c r="B295" s="6"/>
      <c r="C295" s="6"/>
      <c r="D295" s="11"/>
      <c r="E295" s="6"/>
      <c r="F295" s="6"/>
      <c r="G295" s="7"/>
      <c r="H295" s="71" t="s">
        <v>135</v>
      </c>
      <c r="I295" s="71"/>
      <c r="J295" s="71"/>
      <c r="K295" s="71"/>
      <c r="L295" s="72"/>
      <c r="M295" s="25" t="s">
        <v>9</v>
      </c>
      <c r="N295" s="26" t="s">
        <v>27</v>
      </c>
      <c r="O295" s="27">
        <v>502</v>
      </c>
      <c r="P295" s="28">
        <v>7</v>
      </c>
      <c r="Q295" s="28">
        <v>7</v>
      </c>
      <c r="R295" s="28" t="s">
        <v>7</v>
      </c>
      <c r="S295" s="29" t="s">
        <v>208</v>
      </c>
      <c r="T295" s="28" t="s">
        <v>7</v>
      </c>
      <c r="U295" s="30" t="s">
        <v>37</v>
      </c>
      <c r="V295" s="31">
        <v>100</v>
      </c>
      <c r="W295" s="32">
        <v>7530345.04</v>
      </c>
      <c r="X295" s="32">
        <v>7530345.04</v>
      </c>
      <c r="Y295" s="62">
        <f t="shared" si="7"/>
        <v>100</v>
      </c>
    </row>
    <row r="296" spans="1:25" ht="37.5">
      <c r="A296" s="4"/>
      <c r="B296" s="6"/>
      <c r="C296" s="6"/>
      <c r="D296" s="11"/>
      <c r="E296" s="6"/>
      <c r="F296" s="6"/>
      <c r="G296" s="10"/>
      <c r="H296" s="12"/>
      <c r="I296" s="70">
        <v>600</v>
      </c>
      <c r="J296" s="70"/>
      <c r="K296" s="70"/>
      <c r="L296" s="75"/>
      <c r="M296" s="25" t="s">
        <v>9</v>
      </c>
      <c r="N296" s="26" t="s">
        <v>35</v>
      </c>
      <c r="O296" s="27">
        <v>502</v>
      </c>
      <c r="P296" s="28">
        <v>7</v>
      </c>
      <c r="Q296" s="28">
        <v>7</v>
      </c>
      <c r="R296" s="28" t="s">
        <v>7</v>
      </c>
      <c r="S296" s="29" t="s">
        <v>208</v>
      </c>
      <c r="T296" s="28" t="s">
        <v>7</v>
      </c>
      <c r="U296" s="30" t="s">
        <v>37</v>
      </c>
      <c r="V296" s="31" t="s">
        <v>34</v>
      </c>
      <c r="W296" s="32">
        <v>7530345.04</v>
      </c>
      <c r="X296" s="32">
        <v>7530345.04</v>
      </c>
      <c r="Y296" s="62">
        <f t="shared" si="7"/>
        <v>100</v>
      </c>
    </row>
    <row r="297" spans="1:25" ht="56.25">
      <c r="A297" s="4"/>
      <c r="B297" s="6"/>
      <c r="C297" s="6"/>
      <c r="D297" s="11"/>
      <c r="E297" s="6"/>
      <c r="F297" s="6"/>
      <c r="G297" s="10"/>
      <c r="H297" s="9"/>
      <c r="I297" s="8"/>
      <c r="J297" s="70">
        <v>610</v>
      </c>
      <c r="K297" s="70"/>
      <c r="L297" s="75"/>
      <c r="M297" s="25" t="s">
        <v>9</v>
      </c>
      <c r="N297" s="26" t="s">
        <v>299</v>
      </c>
      <c r="O297" s="27">
        <v>502</v>
      </c>
      <c r="P297" s="28">
        <v>7</v>
      </c>
      <c r="Q297" s="28">
        <v>7</v>
      </c>
      <c r="R297" s="28" t="s">
        <v>7</v>
      </c>
      <c r="S297" s="29" t="s">
        <v>208</v>
      </c>
      <c r="T297" s="28" t="s">
        <v>7</v>
      </c>
      <c r="U297" s="30" t="s">
        <v>37</v>
      </c>
      <c r="V297" s="31">
        <v>200</v>
      </c>
      <c r="W297" s="32">
        <v>1660093.83</v>
      </c>
      <c r="X297" s="32">
        <v>1660093.83</v>
      </c>
      <c r="Y297" s="62">
        <f t="shared" si="7"/>
        <v>100</v>
      </c>
    </row>
    <row r="298" spans="1:25" ht="56.25">
      <c r="A298" s="4"/>
      <c r="B298" s="6"/>
      <c r="C298" s="6"/>
      <c r="D298" s="11"/>
      <c r="E298" s="6"/>
      <c r="F298" s="6"/>
      <c r="G298" s="7"/>
      <c r="H298" s="71" t="s">
        <v>134</v>
      </c>
      <c r="I298" s="71"/>
      <c r="J298" s="71"/>
      <c r="K298" s="71"/>
      <c r="L298" s="72"/>
      <c r="M298" s="25" t="s">
        <v>9</v>
      </c>
      <c r="N298" s="26" t="s">
        <v>8</v>
      </c>
      <c r="O298" s="27">
        <v>502</v>
      </c>
      <c r="P298" s="28">
        <v>7</v>
      </c>
      <c r="Q298" s="28">
        <v>7</v>
      </c>
      <c r="R298" s="28" t="s">
        <v>7</v>
      </c>
      <c r="S298" s="29" t="s">
        <v>208</v>
      </c>
      <c r="T298" s="28" t="s">
        <v>7</v>
      </c>
      <c r="U298" s="30" t="s">
        <v>37</v>
      </c>
      <c r="V298" s="31" t="s">
        <v>3</v>
      </c>
      <c r="W298" s="32">
        <v>1660093.83</v>
      </c>
      <c r="X298" s="32">
        <v>1660093.83</v>
      </c>
      <c r="Y298" s="62">
        <f t="shared" si="7"/>
        <v>100</v>
      </c>
    </row>
    <row r="299" spans="1:25" ht="37.5">
      <c r="A299" s="4"/>
      <c r="B299" s="6"/>
      <c r="C299" s="6"/>
      <c r="D299" s="11"/>
      <c r="E299" s="6"/>
      <c r="F299" s="6"/>
      <c r="G299" s="10"/>
      <c r="H299" s="12"/>
      <c r="I299" s="70">
        <v>600</v>
      </c>
      <c r="J299" s="70"/>
      <c r="K299" s="70"/>
      <c r="L299" s="75"/>
      <c r="M299" s="25" t="s">
        <v>9</v>
      </c>
      <c r="N299" s="26" t="s">
        <v>88</v>
      </c>
      <c r="O299" s="27">
        <v>502</v>
      </c>
      <c r="P299" s="28">
        <v>7</v>
      </c>
      <c r="Q299" s="28">
        <v>7</v>
      </c>
      <c r="R299" s="28" t="s">
        <v>7</v>
      </c>
      <c r="S299" s="29" t="s">
        <v>208</v>
      </c>
      <c r="T299" s="28" t="s">
        <v>7</v>
      </c>
      <c r="U299" s="30" t="s">
        <v>37</v>
      </c>
      <c r="V299" s="31">
        <v>300</v>
      </c>
      <c r="W299" s="32">
        <v>72000</v>
      </c>
      <c r="X299" s="32">
        <v>72000</v>
      </c>
      <c r="Y299" s="62">
        <f t="shared" si="7"/>
        <v>100</v>
      </c>
    </row>
    <row r="300" spans="1:25" ht="18.75">
      <c r="A300" s="4"/>
      <c r="B300" s="6"/>
      <c r="C300" s="6"/>
      <c r="D300" s="11"/>
      <c r="E300" s="6"/>
      <c r="F300" s="6"/>
      <c r="G300" s="10"/>
      <c r="H300" s="9"/>
      <c r="I300" s="8"/>
      <c r="J300" s="70">
        <v>610</v>
      </c>
      <c r="K300" s="70"/>
      <c r="L300" s="75"/>
      <c r="M300" s="25" t="s">
        <v>9</v>
      </c>
      <c r="N300" s="26" t="s">
        <v>296</v>
      </c>
      <c r="O300" s="27">
        <v>502</v>
      </c>
      <c r="P300" s="28">
        <v>7</v>
      </c>
      <c r="Q300" s="28">
        <v>7</v>
      </c>
      <c r="R300" s="28" t="s">
        <v>7</v>
      </c>
      <c r="S300" s="29" t="s">
        <v>208</v>
      </c>
      <c r="T300" s="28" t="s">
        <v>7</v>
      </c>
      <c r="U300" s="30" t="s">
        <v>37</v>
      </c>
      <c r="V300" s="31" t="s">
        <v>297</v>
      </c>
      <c r="W300" s="32">
        <v>72000</v>
      </c>
      <c r="X300" s="32">
        <v>72000</v>
      </c>
      <c r="Y300" s="62">
        <f t="shared" si="7"/>
        <v>100</v>
      </c>
    </row>
    <row r="301" spans="1:25" ht="18.75">
      <c r="A301" s="4"/>
      <c r="B301" s="6"/>
      <c r="C301" s="8"/>
      <c r="D301" s="81">
        <v>702</v>
      </c>
      <c r="E301" s="81"/>
      <c r="F301" s="81"/>
      <c r="G301" s="81"/>
      <c r="H301" s="81"/>
      <c r="I301" s="81"/>
      <c r="J301" s="81"/>
      <c r="K301" s="81"/>
      <c r="L301" s="82"/>
      <c r="M301" s="25" t="s">
        <v>9</v>
      </c>
      <c r="N301" s="26" t="s">
        <v>33</v>
      </c>
      <c r="O301" s="27">
        <v>502</v>
      </c>
      <c r="P301" s="28">
        <v>7</v>
      </c>
      <c r="Q301" s="28">
        <v>7</v>
      </c>
      <c r="R301" s="28" t="s">
        <v>7</v>
      </c>
      <c r="S301" s="29" t="s">
        <v>208</v>
      </c>
      <c r="T301" s="28" t="s">
        <v>7</v>
      </c>
      <c r="U301" s="30" t="s">
        <v>37</v>
      </c>
      <c r="V301" s="31">
        <v>800</v>
      </c>
      <c r="W301" s="32">
        <v>8998</v>
      </c>
      <c r="X301" s="32">
        <v>8998</v>
      </c>
      <c r="Y301" s="62">
        <f t="shared" si="7"/>
        <v>100</v>
      </c>
    </row>
    <row r="302" spans="1:25" ht="37.5">
      <c r="A302" s="4"/>
      <c r="B302" s="70" t="s">
        <v>40</v>
      </c>
      <c r="C302" s="70"/>
      <c r="D302" s="70"/>
      <c r="E302" s="70"/>
      <c r="F302" s="70"/>
      <c r="G302" s="70"/>
      <c r="H302" s="70"/>
      <c r="I302" s="70"/>
      <c r="J302" s="70"/>
      <c r="K302" s="70"/>
      <c r="L302" s="75"/>
      <c r="M302" s="25" t="s">
        <v>9</v>
      </c>
      <c r="N302" s="26" t="s">
        <v>32</v>
      </c>
      <c r="O302" s="27">
        <v>502</v>
      </c>
      <c r="P302" s="28">
        <v>7</v>
      </c>
      <c r="Q302" s="28">
        <v>7</v>
      </c>
      <c r="R302" s="28" t="s">
        <v>7</v>
      </c>
      <c r="S302" s="29" t="s">
        <v>208</v>
      </c>
      <c r="T302" s="28" t="s">
        <v>7</v>
      </c>
      <c r="U302" s="30" t="s">
        <v>37</v>
      </c>
      <c r="V302" s="31" t="s">
        <v>30</v>
      </c>
      <c r="W302" s="32">
        <v>8998</v>
      </c>
      <c r="X302" s="32">
        <v>8998</v>
      </c>
      <c r="Y302" s="62">
        <f t="shared" si="7"/>
        <v>100</v>
      </c>
    </row>
    <row r="303" spans="1:25" ht="75">
      <c r="A303" s="4"/>
      <c r="B303" s="70" t="s">
        <v>81</v>
      </c>
      <c r="C303" s="70"/>
      <c r="D303" s="70"/>
      <c r="E303" s="70"/>
      <c r="F303" s="70"/>
      <c r="G303" s="70"/>
      <c r="H303" s="70"/>
      <c r="I303" s="70"/>
      <c r="J303" s="70"/>
      <c r="K303" s="70"/>
      <c r="L303" s="75"/>
      <c r="M303" s="25" t="s">
        <v>9</v>
      </c>
      <c r="N303" s="26" t="s">
        <v>477</v>
      </c>
      <c r="O303" s="27">
        <v>502</v>
      </c>
      <c r="P303" s="28">
        <v>7</v>
      </c>
      <c r="Q303" s="28">
        <v>7</v>
      </c>
      <c r="R303" s="28" t="s">
        <v>7</v>
      </c>
      <c r="S303" s="29" t="s">
        <v>208</v>
      </c>
      <c r="T303" s="28" t="s">
        <v>7</v>
      </c>
      <c r="U303" s="30" t="s">
        <v>478</v>
      </c>
      <c r="V303" s="31" t="s">
        <v>9</v>
      </c>
      <c r="W303" s="32">
        <v>250000</v>
      </c>
      <c r="X303" s="33">
        <v>250000</v>
      </c>
      <c r="Y303" s="62">
        <f t="shared" si="7"/>
        <v>100</v>
      </c>
    </row>
    <row r="304" spans="1:25" ht="56.25">
      <c r="A304" s="4"/>
      <c r="B304" s="70" t="s">
        <v>118</v>
      </c>
      <c r="C304" s="70"/>
      <c r="D304" s="70"/>
      <c r="E304" s="70"/>
      <c r="F304" s="70"/>
      <c r="G304" s="70"/>
      <c r="H304" s="70"/>
      <c r="I304" s="70"/>
      <c r="J304" s="70"/>
      <c r="K304" s="70"/>
      <c r="L304" s="75"/>
      <c r="M304" s="25" t="s">
        <v>9</v>
      </c>
      <c r="N304" s="26" t="s">
        <v>299</v>
      </c>
      <c r="O304" s="27">
        <v>502</v>
      </c>
      <c r="P304" s="28">
        <v>7</v>
      </c>
      <c r="Q304" s="28">
        <v>7</v>
      </c>
      <c r="R304" s="28" t="s">
        <v>7</v>
      </c>
      <c r="S304" s="29" t="s">
        <v>208</v>
      </c>
      <c r="T304" s="28" t="s">
        <v>7</v>
      </c>
      <c r="U304" s="30" t="s">
        <v>478</v>
      </c>
      <c r="V304" s="31">
        <v>200</v>
      </c>
      <c r="W304" s="32">
        <v>250000</v>
      </c>
      <c r="X304" s="33">
        <v>250000</v>
      </c>
      <c r="Y304" s="62">
        <f t="shared" si="7"/>
        <v>100</v>
      </c>
    </row>
    <row r="305" spans="1:25" ht="56.25">
      <c r="A305" s="4"/>
      <c r="B305" s="6"/>
      <c r="C305" s="6"/>
      <c r="D305" s="11"/>
      <c r="E305" s="6"/>
      <c r="F305" s="6"/>
      <c r="G305" s="7"/>
      <c r="H305" s="71" t="s">
        <v>133</v>
      </c>
      <c r="I305" s="71"/>
      <c r="J305" s="71"/>
      <c r="K305" s="71"/>
      <c r="L305" s="72"/>
      <c r="M305" s="25" t="s">
        <v>9</v>
      </c>
      <c r="N305" s="26" t="s">
        <v>8</v>
      </c>
      <c r="O305" s="27">
        <v>502</v>
      </c>
      <c r="P305" s="28">
        <v>7</v>
      </c>
      <c r="Q305" s="28">
        <v>7</v>
      </c>
      <c r="R305" s="28" t="s">
        <v>7</v>
      </c>
      <c r="S305" s="29" t="s">
        <v>208</v>
      </c>
      <c r="T305" s="28" t="s">
        <v>7</v>
      </c>
      <c r="U305" s="30" t="s">
        <v>478</v>
      </c>
      <c r="V305" s="31" t="s">
        <v>3</v>
      </c>
      <c r="W305" s="32">
        <v>250000</v>
      </c>
      <c r="X305" s="33">
        <v>250000</v>
      </c>
      <c r="Y305" s="62">
        <f t="shared" si="7"/>
        <v>100</v>
      </c>
    </row>
    <row r="306" spans="1:25" ht="18.75">
      <c r="A306" s="4"/>
      <c r="B306" s="6"/>
      <c r="C306" s="6"/>
      <c r="D306" s="11"/>
      <c r="E306" s="6"/>
      <c r="F306" s="6"/>
      <c r="G306" s="10"/>
      <c r="H306" s="12"/>
      <c r="I306" s="70">
        <v>600</v>
      </c>
      <c r="J306" s="70"/>
      <c r="K306" s="70"/>
      <c r="L306" s="75"/>
      <c r="M306" s="25" t="s">
        <v>9</v>
      </c>
      <c r="N306" s="26" t="s">
        <v>112</v>
      </c>
      <c r="O306" s="27">
        <v>502</v>
      </c>
      <c r="P306" s="28">
        <v>7</v>
      </c>
      <c r="Q306" s="28">
        <v>9</v>
      </c>
      <c r="R306" s="28" t="s">
        <v>9</v>
      </c>
      <c r="S306" s="29" t="s">
        <v>9</v>
      </c>
      <c r="T306" s="28" t="s">
        <v>9</v>
      </c>
      <c r="U306" s="30" t="s">
        <v>9</v>
      </c>
      <c r="V306" s="31" t="s">
        <v>9</v>
      </c>
      <c r="W306" s="32">
        <v>726272</v>
      </c>
      <c r="X306" s="32">
        <v>726272</v>
      </c>
      <c r="Y306" s="62">
        <f t="shared" si="7"/>
        <v>100</v>
      </c>
    </row>
    <row r="307" spans="1:25" ht="131.25">
      <c r="A307" s="4"/>
      <c r="B307" s="6"/>
      <c r="C307" s="6"/>
      <c r="D307" s="11"/>
      <c r="E307" s="6"/>
      <c r="F307" s="6"/>
      <c r="G307" s="10"/>
      <c r="H307" s="9"/>
      <c r="I307" s="8"/>
      <c r="J307" s="70">
        <v>610</v>
      </c>
      <c r="K307" s="70"/>
      <c r="L307" s="75"/>
      <c r="M307" s="25" t="s">
        <v>9</v>
      </c>
      <c r="N307" s="26" t="s">
        <v>304</v>
      </c>
      <c r="O307" s="27">
        <v>502</v>
      </c>
      <c r="P307" s="28">
        <v>7</v>
      </c>
      <c r="Q307" s="28">
        <v>9</v>
      </c>
      <c r="R307" s="28" t="s">
        <v>7</v>
      </c>
      <c r="S307" s="29" t="s">
        <v>39</v>
      </c>
      <c r="T307" s="28" t="s">
        <v>2</v>
      </c>
      <c r="U307" s="30" t="s">
        <v>1</v>
      </c>
      <c r="V307" s="31" t="s">
        <v>9</v>
      </c>
      <c r="W307" s="32">
        <v>726272</v>
      </c>
      <c r="X307" s="32">
        <v>726272</v>
      </c>
      <c r="Y307" s="62">
        <f t="shared" si="7"/>
        <v>100</v>
      </c>
    </row>
    <row r="308" spans="1:25" ht="75">
      <c r="A308" s="4"/>
      <c r="B308" s="6"/>
      <c r="C308" s="6"/>
      <c r="D308" s="11"/>
      <c r="E308" s="6"/>
      <c r="F308" s="6"/>
      <c r="G308" s="7"/>
      <c r="H308" s="71" t="s">
        <v>131</v>
      </c>
      <c r="I308" s="71"/>
      <c r="J308" s="71"/>
      <c r="K308" s="71"/>
      <c r="L308" s="72"/>
      <c r="M308" s="25" t="s">
        <v>9</v>
      </c>
      <c r="N308" s="26" t="s">
        <v>337</v>
      </c>
      <c r="O308" s="27">
        <v>502</v>
      </c>
      <c r="P308" s="28">
        <v>7</v>
      </c>
      <c r="Q308" s="28">
        <v>9</v>
      </c>
      <c r="R308" s="28" t="s">
        <v>7</v>
      </c>
      <c r="S308" s="29" t="s">
        <v>208</v>
      </c>
      <c r="T308" s="28" t="s">
        <v>2</v>
      </c>
      <c r="U308" s="30" t="s">
        <v>1</v>
      </c>
      <c r="V308" s="31" t="s">
        <v>9</v>
      </c>
      <c r="W308" s="32">
        <v>726272</v>
      </c>
      <c r="X308" s="32">
        <v>726272</v>
      </c>
      <c r="Y308" s="62">
        <f t="shared" si="7"/>
        <v>100</v>
      </c>
    </row>
    <row r="309" spans="1:25" ht="93.75">
      <c r="A309" s="4"/>
      <c r="B309" s="6"/>
      <c r="C309" s="6"/>
      <c r="D309" s="11"/>
      <c r="E309" s="6"/>
      <c r="F309" s="6"/>
      <c r="G309" s="10"/>
      <c r="H309" s="12"/>
      <c r="I309" s="70">
        <v>600</v>
      </c>
      <c r="J309" s="70"/>
      <c r="K309" s="70"/>
      <c r="L309" s="75"/>
      <c r="M309" s="25" t="s">
        <v>9</v>
      </c>
      <c r="N309" s="26" t="s">
        <v>338</v>
      </c>
      <c r="O309" s="27">
        <v>502</v>
      </c>
      <c r="P309" s="28">
        <v>7</v>
      </c>
      <c r="Q309" s="28">
        <v>9</v>
      </c>
      <c r="R309" s="28" t="s">
        <v>7</v>
      </c>
      <c r="S309" s="29" t="s">
        <v>208</v>
      </c>
      <c r="T309" s="28" t="s">
        <v>7</v>
      </c>
      <c r="U309" s="30" t="s">
        <v>1</v>
      </c>
      <c r="V309" s="31" t="s">
        <v>9</v>
      </c>
      <c r="W309" s="32">
        <v>726272</v>
      </c>
      <c r="X309" s="32">
        <v>726272</v>
      </c>
      <c r="Y309" s="62">
        <f t="shared" si="7"/>
        <v>100</v>
      </c>
    </row>
    <row r="310" spans="1:25" ht="131.25">
      <c r="A310" s="4"/>
      <c r="B310" s="6"/>
      <c r="C310" s="6"/>
      <c r="D310" s="11"/>
      <c r="E310" s="6"/>
      <c r="F310" s="6"/>
      <c r="G310" s="10"/>
      <c r="H310" s="9"/>
      <c r="I310" s="8"/>
      <c r="J310" s="70">
        <v>610</v>
      </c>
      <c r="K310" s="70"/>
      <c r="L310" s="75"/>
      <c r="M310" s="25" t="s">
        <v>9</v>
      </c>
      <c r="N310" s="26" t="s">
        <v>339</v>
      </c>
      <c r="O310" s="27">
        <v>502</v>
      </c>
      <c r="P310" s="28">
        <v>7</v>
      </c>
      <c r="Q310" s="28">
        <v>9</v>
      </c>
      <c r="R310" s="28" t="s">
        <v>7</v>
      </c>
      <c r="S310" s="29" t="s">
        <v>208</v>
      </c>
      <c r="T310" s="28" t="s">
        <v>7</v>
      </c>
      <c r="U310" s="30" t="s">
        <v>31</v>
      </c>
      <c r="V310" s="31" t="s">
        <v>9</v>
      </c>
      <c r="W310" s="32">
        <v>51125.9</v>
      </c>
      <c r="X310" s="32">
        <v>51125.9</v>
      </c>
      <c r="Y310" s="62">
        <f t="shared" si="7"/>
        <v>100</v>
      </c>
    </row>
    <row r="311" spans="1:25" ht="56.25">
      <c r="A311" s="4"/>
      <c r="B311" s="6"/>
      <c r="C311" s="6"/>
      <c r="D311" s="11"/>
      <c r="E311" s="6"/>
      <c r="F311" s="6"/>
      <c r="G311" s="7"/>
      <c r="H311" s="71" t="s">
        <v>129</v>
      </c>
      <c r="I311" s="71"/>
      <c r="J311" s="71"/>
      <c r="K311" s="71"/>
      <c r="L311" s="72"/>
      <c r="M311" s="25" t="s">
        <v>9</v>
      </c>
      <c r="N311" s="26" t="s">
        <v>299</v>
      </c>
      <c r="O311" s="27">
        <v>502</v>
      </c>
      <c r="P311" s="28">
        <v>7</v>
      </c>
      <c r="Q311" s="28">
        <v>9</v>
      </c>
      <c r="R311" s="28" t="s">
        <v>7</v>
      </c>
      <c r="S311" s="29" t="s">
        <v>208</v>
      </c>
      <c r="T311" s="28" t="s">
        <v>7</v>
      </c>
      <c r="U311" s="30" t="s">
        <v>31</v>
      </c>
      <c r="V311" s="31">
        <v>200</v>
      </c>
      <c r="W311" s="32">
        <v>51125.9</v>
      </c>
      <c r="X311" s="32">
        <v>51125.9</v>
      </c>
      <c r="Y311" s="62">
        <f t="shared" si="7"/>
        <v>100</v>
      </c>
    </row>
    <row r="312" spans="1:25" ht="56.25">
      <c r="A312" s="4"/>
      <c r="B312" s="6"/>
      <c r="C312" s="6"/>
      <c r="D312" s="11"/>
      <c r="E312" s="6"/>
      <c r="F312" s="6"/>
      <c r="G312" s="10"/>
      <c r="H312" s="12"/>
      <c r="I312" s="70">
        <v>600</v>
      </c>
      <c r="J312" s="70"/>
      <c r="K312" s="70"/>
      <c r="L312" s="75"/>
      <c r="M312" s="25" t="s">
        <v>9</v>
      </c>
      <c r="N312" s="26" t="s">
        <v>8</v>
      </c>
      <c r="O312" s="27">
        <v>502</v>
      </c>
      <c r="P312" s="28">
        <v>7</v>
      </c>
      <c r="Q312" s="28">
        <v>9</v>
      </c>
      <c r="R312" s="28" t="s">
        <v>7</v>
      </c>
      <c r="S312" s="29" t="s">
        <v>208</v>
      </c>
      <c r="T312" s="28" t="s">
        <v>7</v>
      </c>
      <c r="U312" s="30" t="s">
        <v>31</v>
      </c>
      <c r="V312" s="31" t="s">
        <v>3</v>
      </c>
      <c r="W312" s="32">
        <v>51125.9</v>
      </c>
      <c r="X312" s="32">
        <v>51125.9</v>
      </c>
      <c r="Y312" s="62">
        <f t="shared" si="7"/>
        <v>100</v>
      </c>
    </row>
    <row r="313" spans="1:25" ht="56.25">
      <c r="A313" s="4"/>
      <c r="B313" s="6"/>
      <c r="C313" s="6"/>
      <c r="D313" s="11"/>
      <c r="E313" s="6"/>
      <c r="F313" s="6"/>
      <c r="G313" s="10"/>
      <c r="H313" s="9"/>
      <c r="I313" s="8"/>
      <c r="J313" s="70">
        <v>610</v>
      </c>
      <c r="K313" s="70"/>
      <c r="L313" s="75"/>
      <c r="M313" s="25" t="s">
        <v>9</v>
      </c>
      <c r="N313" s="26" t="s">
        <v>326</v>
      </c>
      <c r="O313" s="27">
        <v>502</v>
      </c>
      <c r="P313" s="28">
        <v>7</v>
      </c>
      <c r="Q313" s="28">
        <v>9</v>
      </c>
      <c r="R313" s="28" t="s">
        <v>7</v>
      </c>
      <c r="S313" s="29" t="s">
        <v>208</v>
      </c>
      <c r="T313" s="28" t="s">
        <v>7</v>
      </c>
      <c r="U313" s="30" t="s">
        <v>441</v>
      </c>
      <c r="V313" s="31" t="s">
        <v>9</v>
      </c>
      <c r="W313" s="32">
        <v>668272</v>
      </c>
      <c r="X313" s="33">
        <v>668272</v>
      </c>
      <c r="Y313" s="62">
        <f t="shared" si="7"/>
        <v>100</v>
      </c>
    </row>
    <row r="314" spans="1:25" ht="56.25">
      <c r="A314" s="4"/>
      <c r="B314" s="70" t="s">
        <v>49</v>
      </c>
      <c r="C314" s="70"/>
      <c r="D314" s="70"/>
      <c r="E314" s="70"/>
      <c r="F314" s="70"/>
      <c r="G314" s="70"/>
      <c r="H314" s="70"/>
      <c r="I314" s="70"/>
      <c r="J314" s="70"/>
      <c r="K314" s="70"/>
      <c r="L314" s="75"/>
      <c r="M314" s="25" t="s">
        <v>9</v>
      </c>
      <c r="N314" s="26" t="s">
        <v>299</v>
      </c>
      <c r="O314" s="27">
        <v>502</v>
      </c>
      <c r="P314" s="28">
        <v>7</v>
      </c>
      <c r="Q314" s="28">
        <v>9</v>
      </c>
      <c r="R314" s="28" t="s">
        <v>7</v>
      </c>
      <c r="S314" s="29" t="s">
        <v>208</v>
      </c>
      <c r="T314" s="28" t="s">
        <v>7</v>
      </c>
      <c r="U314" s="30" t="s">
        <v>441</v>
      </c>
      <c r="V314" s="31">
        <v>200</v>
      </c>
      <c r="W314" s="32">
        <v>668272</v>
      </c>
      <c r="X314" s="33">
        <v>668272</v>
      </c>
      <c r="Y314" s="62">
        <f t="shared" si="7"/>
        <v>100</v>
      </c>
    </row>
    <row r="315" spans="1:25" ht="56.25">
      <c r="A315" s="4"/>
      <c r="B315" s="70" t="s">
        <v>128</v>
      </c>
      <c r="C315" s="70"/>
      <c r="D315" s="70"/>
      <c r="E315" s="70"/>
      <c r="F315" s="70"/>
      <c r="G315" s="70"/>
      <c r="H315" s="70"/>
      <c r="I315" s="70"/>
      <c r="J315" s="70"/>
      <c r="K315" s="70"/>
      <c r="L315" s="75"/>
      <c r="M315" s="25" t="s">
        <v>9</v>
      </c>
      <c r="N315" s="26" t="s">
        <v>8</v>
      </c>
      <c r="O315" s="27">
        <v>502</v>
      </c>
      <c r="P315" s="28">
        <v>7</v>
      </c>
      <c r="Q315" s="28">
        <v>9</v>
      </c>
      <c r="R315" s="28" t="s">
        <v>7</v>
      </c>
      <c r="S315" s="29" t="s">
        <v>208</v>
      </c>
      <c r="T315" s="28" t="s">
        <v>7</v>
      </c>
      <c r="U315" s="30" t="s">
        <v>441</v>
      </c>
      <c r="V315" s="31" t="s">
        <v>3</v>
      </c>
      <c r="W315" s="32">
        <v>668272</v>
      </c>
      <c r="X315" s="33">
        <v>668272</v>
      </c>
      <c r="Y315" s="62">
        <f t="shared" si="7"/>
        <v>100</v>
      </c>
    </row>
    <row r="316" spans="1:25" ht="56.25">
      <c r="A316" s="4"/>
      <c r="B316" s="70" t="s">
        <v>127</v>
      </c>
      <c r="C316" s="70"/>
      <c r="D316" s="70"/>
      <c r="E316" s="70"/>
      <c r="F316" s="70"/>
      <c r="G316" s="70"/>
      <c r="H316" s="70"/>
      <c r="I316" s="70"/>
      <c r="J316" s="70"/>
      <c r="K316" s="70"/>
      <c r="L316" s="75"/>
      <c r="M316" s="25" t="s">
        <v>9</v>
      </c>
      <c r="N316" s="26" t="s">
        <v>326</v>
      </c>
      <c r="O316" s="27">
        <v>502</v>
      </c>
      <c r="P316" s="28">
        <v>7</v>
      </c>
      <c r="Q316" s="28">
        <v>9</v>
      </c>
      <c r="R316" s="28" t="s">
        <v>7</v>
      </c>
      <c r="S316" s="29" t="s">
        <v>208</v>
      </c>
      <c r="T316" s="28" t="s">
        <v>7</v>
      </c>
      <c r="U316" s="30" t="s">
        <v>442</v>
      </c>
      <c r="V316" s="31" t="s">
        <v>9</v>
      </c>
      <c r="W316" s="32">
        <v>6874.1</v>
      </c>
      <c r="X316" s="32">
        <v>6874.1</v>
      </c>
      <c r="Y316" s="62">
        <f t="shared" si="7"/>
        <v>100</v>
      </c>
    </row>
    <row r="317" spans="1:25" ht="56.25">
      <c r="A317" s="4"/>
      <c r="B317" s="6"/>
      <c r="C317" s="6"/>
      <c r="D317" s="11"/>
      <c r="E317" s="6"/>
      <c r="F317" s="6"/>
      <c r="G317" s="7"/>
      <c r="H317" s="71" t="s">
        <v>126</v>
      </c>
      <c r="I317" s="71"/>
      <c r="J317" s="71"/>
      <c r="K317" s="71"/>
      <c r="L317" s="72"/>
      <c r="M317" s="25" t="s">
        <v>9</v>
      </c>
      <c r="N317" s="26" t="s">
        <v>299</v>
      </c>
      <c r="O317" s="27">
        <v>502</v>
      </c>
      <c r="P317" s="28">
        <v>7</v>
      </c>
      <c r="Q317" s="28">
        <v>9</v>
      </c>
      <c r="R317" s="28" t="s">
        <v>7</v>
      </c>
      <c r="S317" s="29" t="s">
        <v>208</v>
      </c>
      <c r="T317" s="28" t="s">
        <v>7</v>
      </c>
      <c r="U317" s="30" t="s">
        <v>442</v>
      </c>
      <c r="V317" s="31">
        <v>200</v>
      </c>
      <c r="W317" s="32">
        <v>6874.1</v>
      </c>
      <c r="X317" s="32">
        <v>6874.1</v>
      </c>
      <c r="Y317" s="62">
        <f t="shared" si="7"/>
        <v>100</v>
      </c>
    </row>
    <row r="318" spans="1:25" ht="56.25">
      <c r="A318" s="4"/>
      <c r="B318" s="6"/>
      <c r="C318" s="6"/>
      <c r="D318" s="11"/>
      <c r="E318" s="6"/>
      <c r="F318" s="6"/>
      <c r="G318" s="10"/>
      <c r="H318" s="12"/>
      <c r="I318" s="70">
        <v>600</v>
      </c>
      <c r="J318" s="70"/>
      <c r="K318" s="70"/>
      <c r="L318" s="75"/>
      <c r="M318" s="25" t="s">
        <v>9</v>
      </c>
      <c r="N318" s="26" t="s">
        <v>8</v>
      </c>
      <c r="O318" s="27">
        <v>502</v>
      </c>
      <c r="P318" s="28">
        <v>7</v>
      </c>
      <c r="Q318" s="28">
        <v>9</v>
      </c>
      <c r="R318" s="28" t="s">
        <v>7</v>
      </c>
      <c r="S318" s="29" t="s">
        <v>208</v>
      </c>
      <c r="T318" s="28" t="s">
        <v>7</v>
      </c>
      <c r="U318" s="30" t="s">
        <v>442</v>
      </c>
      <c r="V318" s="31" t="s">
        <v>3</v>
      </c>
      <c r="W318" s="32">
        <v>6874.1</v>
      </c>
      <c r="X318" s="32">
        <v>6874.1</v>
      </c>
      <c r="Y318" s="62">
        <f t="shared" si="7"/>
        <v>100</v>
      </c>
    </row>
    <row r="319" spans="1:25" ht="18.75">
      <c r="A319" s="4"/>
      <c r="B319" s="6"/>
      <c r="C319" s="6"/>
      <c r="D319" s="11"/>
      <c r="E319" s="6"/>
      <c r="F319" s="6"/>
      <c r="G319" s="10"/>
      <c r="H319" s="9"/>
      <c r="I319" s="8"/>
      <c r="J319" s="70">
        <v>610</v>
      </c>
      <c r="K319" s="70"/>
      <c r="L319" s="75"/>
      <c r="M319" s="25" t="s">
        <v>9</v>
      </c>
      <c r="N319" s="26" t="s">
        <v>367</v>
      </c>
      <c r="O319" s="27">
        <v>502</v>
      </c>
      <c r="P319" s="28">
        <v>8</v>
      </c>
      <c r="Q319" s="28">
        <v>0</v>
      </c>
      <c r="R319" s="28" t="s">
        <v>9</v>
      </c>
      <c r="S319" s="29" t="s">
        <v>9</v>
      </c>
      <c r="T319" s="28" t="s">
        <v>9</v>
      </c>
      <c r="U319" s="30" t="s">
        <v>9</v>
      </c>
      <c r="V319" s="31" t="s">
        <v>9</v>
      </c>
      <c r="W319" s="32">
        <v>150000</v>
      </c>
      <c r="X319" s="32">
        <v>150000</v>
      </c>
      <c r="Y319" s="62">
        <f t="shared" si="7"/>
        <v>100</v>
      </c>
    </row>
    <row r="320" spans="1:25" ht="18.75">
      <c r="A320" s="4"/>
      <c r="B320" s="6"/>
      <c r="C320" s="8"/>
      <c r="D320" s="81">
        <v>703</v>
      </c>
      <c r="E320" s="81"/>
      <c r="F320" s="81"/>
      <c r="G320" s="81"/>
      <c r="H320" s="81"/>
      <c r="I320" s="81"/>
      <c r="J320" s="81"/>
      <c r="K320" s="81"/>
      <c r="L320" s="82"/>
      <c r="M320" s="25" t="s">
        <v>9</v>
      </c>
      <c r="N320" s="26" t="s">
        <v>165</v>
      </c>
      <c r="O320" s="27">
        <v>502</v>
      </c>
      <c r="P320" s="28">
        <v>8</v>
      </c>
      <c r="Q320" s="28">
        <v>1</v>
      </c>
      <c r="R320" s="28" t="s">
        <v>9</v>
      </c>
      <c r="S320" s="29" t="s">
        <v>9</v>
      </c>
      <c r="T320" s="28" t="s">
        <v>9</v>
      </c>
      <c r="U320" s="30" t="s">
        <v>9</v>
      </c>
      <c r="V320" s="31" t="s">
        <v>9</v>
      </c>
      <c r="W320" s="32">
        <v>150000</v>
      </c>
      <c r="X320" s="32">
        <v>150000</v>
      </c>
      <c r="Y320" s="62">
        <f t="shared" si="7"/>
        <v>100</v>
      </c>
    </row>
    <row r="321" spans="1:25" ht="131.25">
      <c r="A321" s="4"/>
      <c r="B321" s="70" t="s">
        <v>40</v>
      </c>
      <c r="C321" s="70"/>
      <c r="D321" s="70"/>
      <c r="E321" s="70"/>
      <c r="F321" s="70"/>
      <c r="G321" s="70"/>
      <c r="H321" s="70"/>
      <c r="I321" s="70"/>
      <c r="J321" s="70"/>
      <c r="K321" s="70"/>
      <c r="L321" s="75"/>
      <c r="M321" s="25" t="s">
        <v>9</v>
      </c>
      <c r="N321" s="26" t="s">
        <v>304</v>
      </c>
      <c r="O321" s="27">
        <v>502</v>
      </c>
      <c r="P321" s="28">
        <v>8</v>
      </c>
      <c r="Q321" s="28">
        <v>1</v>
      </c>
      <c r="R321" s="28" t="s">
        <v>7</v>
      </c>
      <c r="S321" s="29" t="s">
        <v>39</v>
      </c>
      <c r="T321" s="28" t="s">
        <v>2</v>
      </c>
      <c r="U321" s="30" t="s">
        <v>1</v>
      </c>
      <c r="V321" s="31" t="s">
        <v>9</v>
      </c>
      <c r="W321" s="32">
        <v>150000</v>
      </c>
      <c r="X321" s="32">
        <v>150000</v>
      </c>
      <c r="Y321" s="62">
        <f t="shared" si="7"/>
        <v>100</v>
      </c>
    </row>
    <row r="322" spans="1:25" ht="93.75">
      <c r="A322" s="4"/>
      <c r="B322" s="70" t="s">
        <v>81</v>
      </c>
      <c r="C322" s="70"/>
      <c r="D322" s="70"/>
      <c r="E322" s="70"/>
      <c r="F322" s="70"/>
      <c r="G322" s="70"/>
      <c r="H322" s="70"/>
      <c r="I322" s="70"/>
      <c r="J322" s="70"/>
      <c r="K322" s="70"/>
      <c r="L322" s="75"/>
      <c r="M322" s="25" t="s">
        <v>9</v>
      </c>
      <c r="N322" s="26" t="s">
        <v>408</v>
      </c>
      <c r="O322" s="27">
        <v>502</v>
      </c>
      <c r="P322" s="28">
        <v>8</v>
      </c>
      <c r="Q322" s="28">
        <v>1</v>
      </c>
      <c r="R322" s="28" t="s">
        <v>7</v>
      </c>
      <c r="S322" s="29" t="s">
        <v>280</v>
      </c>
      <c r="T322" s="28" t="s">
        <v>2</v>
      </c>
      <c r="U322" s="30" t="s">
        <v>1</v>
      </c>
      <c r="V322" s="31" t="s">
        <v>9</v>
      </c>
      <c r="W322" s="32">
        <v>150000</v>
      </c>
      <c r="X322" s="32">
        <v>150000</v>
      </c>
      <c r="Y322" s="62">
        <f t="shared" si="7"/>
        <v>100</v>
      </c>
    </row>
    <row r="323" spans="1:25" ht="56.25">
      <c r="A323" s="4"/>
      <c r="B323" s="70" t="s">
        <v>124</v>
      </c>
      <c r="C323" s="70"/>
      <c r="D323" s="70"/>
      <c r="E323" s="70"/>
      <c r="F323" s="70"/>
      <c r="G323" s="70"/>
      <c r="H323" s="70"/>
      <c r="I323" s="70"/>
      <c r="J323" s="70"/>
      <c r="K323" s="70"/>
      <c r="L323" s="75"/>
      <c r="M323" s="25" t="s">
        <v>9</v>
      </c>
      <c r="N323" s="26" t="s">
        <v>409</v>
      </c>
      <c r="O323" s="27">
        <v>502</v>
      </c>
      <c r="P323" s="28">
        <v>8</v>
      </c>
      <c r="Q323" s="28">
        <v>1</v>
      </c>
      <c r="R323" s="28" t="s">
        <v>7</v>
      </c>
      <c r="S323" s="29" t="s">
        <v>280</v>
      </c>
      <c r="T323" s="28" t="s">
        <v>7</v>
      </c>
      <c r="U323" s="30" t="s">
        <v>1</v>
      </c>
      <c r="V323" s="31" t="s">
        <v>9</v>
      </c>
      <c r="W323" s="32">
        <v>150000</v>
      </c>
      <c r="X323" s="32">
        <v>150000</v>
      </c>
      <c r="Y323" s="62">
        <f t="shared" si="7"/>
        <v>100</v>
      </c>
    </row>
    <row r="324" spans="1:25" ht="75">
      <c r="A324" s="4"/>
      <c r="B324" s="6"/>
      <c r="C324" s="6"/>
      <c r="D324" s="11"/>
      <c r="E324" s="6"/>
      <c r="F324" s="6"/>
      <c r="G324" s="7"/>
      <c r="H324" s="71" t="s">
        <v>122</v>
      </c>
      <c r="I324" s="71"/>
      <c r="J324" s="71"/>
      <c r="K324" s="71"/>
      <c r="L324" s="72"/>
      <c r="M324" s="25" t="s">
        <v>9</v>
      </c>
      <c r="N324" s="26" t="s">
        <v>410</v>
      </c>
      <c r="O324" s="27">
        <v>502</v>
      </c>
      <c r="P324" s="28">
        <v>8</v>
      </c>
      <c r="Q324" s="28">
        <v>1</v>
      </c>
      <c r="R324" s="28" t="s">
        <v>7</v>
      </c>
      <c r="S324" s="29" t="s">
        <v>280</v>
      </c>
      <c r="T324" s="28" t="s">
        <v>7</v>
      </c>
      <c r="U324" s="30" t="s">
        <v>188</v>
      </c>
      <c r="V324" s="31" t="s">
        <v>9</v>
      </c>
      <c r="W324" s="32">
        <v>150000</v>
      </c>
      <c r="X324" s="32">
        <v>150000</v>
      </c>
      <c r="Y324" s="62">
        <f t="shared" si="7"/>
        <v>100</v>
      </c>
    </row>
    <row r="325" spans="1:25" ht="56.25">
      <c r="A325" s="4"/>
      <c r="B325" s="6"/>
      <c r="C325" s="6"/>
      <c r="D325" s="11"/>
      <c r="E325" s="6"/>
      <c r="F325" s="6"/>
      <c r="G325" s="10"/>
      <c r="H325" s="12"/>
      <c r="I325" s="70">
        <v>600</v>
      </c>
      <c r="J325" s="70"/>
      <c r="K325" s="70"/>
      <c r="L325" s="75"/>
      <c r="M325" s="25" t="s">
        <v>9</v>
      </c>
      <c r="N325" s="26" t="s">
        <v>115</v>
      </c>
      <c r="O325" s="27">
        <v>502</v>
      </c>
      <c r="P325" s="28">
        <v>8</v>
      </c>
      <c r="Q325" s="28">
        <v>1</v>
      </c>
      <c r="R325" s="28" t="s">
        <v>7</v>
      </c>
      <c r="S325" s="29" t="s">
        <v>280</v>
      </c>
      <c r="T325" s="28" t="s">
        <v>7</v>
      </c>
      <c r="U325" s="30" t="s">
        <v>188</v>
      </c>
      <c r="V325" s="31">
        <v>600</v>
      </c>
      <c r="W325" s="32">
        <v>150000</v>
      </c>
      <c r="X325" s="32">
        <v>150000</v>
      </c>
      <c r="Y325" s="62">
        <f t="shared" si="7"/>
        <v>100</v>
      </c>
    </row>
    <row r="326" spans="1:25" ht="112.5">
      <c r="A326" s="4"/>
      <c r="B326" s="6"/>
      <c r="C326" s="6"/>
      <c r="D326" s="11"/>
      <c r="E326" s="6"/>
      <c r="F326" s="6"/>
      <c r="G326" s="10"/>
      <c r="H326" s="9"/>
      <c r="I326" s="8"/>
      <c r="J326" s="70">
        <v>610</v>
      </c>
      <c r="K326" s="70"/>
      <c r="L326" s="75"/>
      <c r="M326" s="25" t="s">
        <v>9</v>
      </c>
      <c r="N326" s="26" t="s">
        <v>363</v>
      </c>
      <c r="O326" s="27">
        <v>502</v>
      </c>
      <c r="P326" s="28">
        <v>8</v>
      </c>
      <c r="Q326" s="28">
        <v>1</v>
      </c>
      <c r="R326" s="28" t="s">
        <v>7</v>
      </c>
      <c r="S326" s="29" t="s">
        <v>280</v>
      </c>
      <c r="T326" s="28" t="s">
        <v>7</v>
      </c>
      <c r="U326" s="30" t="s">
        <v>188</v>
      </c>
      <c r="V326" s="31" t="s">
        <v>364</v>
      </c>
      <c r="W326" s="32">
        <v>150000</v>
      </c>
      <c r="X326" s="32">
        <v>150000</v>
      </c>
      <c r="Y326" s="62">
        <f t="shared" si="7"/>
        <v>100</v>
      </c>
    </row>
    <row r="327" spans="1:25" ht="18.75">
      <c r="A327" s="4"/>
      <c r="B327" s="6"/>
      <c r="C327" s="6"/>
      <c r="D327" s="11"/>
      <c r="E327" s="6"/>
      <c r="F327" s="6"/>
      <c r="G327" s="7"/>
      <c r="H327" s="71" t="s">
        <v>120</v>
      </c>
      <c r="I327" s="71"/>
      <c r="J327" s="71"/>
      <c r="K327" s="71"/>
      <c r="L327" s="72"/>
      <c r="M327" s="25" t="s">
        <v>9</v>
      </c>
      <c r="N327" s="26" t="s">
        <v>362</v>
      </c>
      <c r="O327" s="27">
        <v>502</v>
      </c>
      <c r="P327" s="28">
        <v>10</v>
      </c>
      <c r="Q327" s="28">
        <v>0</v>
      </c>
      <c r="R327" s="28" t="s">
        <v>9</v>
      </c>
      <c r="S327" s="29" t="s">
        <v>9</v>
      </c>
      <c r="T327" s="28" t="s">
        <v>9</v>
      </c>
      <c r="U327" s="30" t="s">
        <v>9</v>
      </c>
      <c r="V327" s="31" t="s">
        <v>9</v>
      </c>
      <c r="W327" s="32">
        <v>7069624.96</v>
      </c>
      <c r="X327" s="32">
        <v>7069624.96</v>
      </c>
      <c r="Y327" s="62">
        <f t="shared" si="7"/>
        <v>100</v>
      </c>
    </row>
    <row r="328" spans="1:25" ht="18.75">
      <c r="A328" s="4"/>
      <c r="B328" s="6"/>
      <c r="C328" s="6"/>
      <c r="D328" s="11"/>
      <c r="E328" s="6"/>
      <c r="F328" s="6"/>
      <c r="G328" s="10"/>
      <c r="H328" s="12"/>
      <c r="I328" s="70">
        <v>600</v>
      </c>
      <c r="J328" s="70"/>
      <c r="K328" s="70"/>
      <c r="L328" s="75"/>
      <c r="M328" s="25" t="s">
        <v>9</v>
      </c>
      <c r="N328" s="26" t="s">
        <v>193</v>
      </c>
      <c r="O328" s="27">
        <v>502</v>
      </c>
      <c r="P328" s="28">
        <v>10</v>
      </c>
      <c r="Q328" s="28">
        <v>1</v>
      </c>
      <c r="R328" s="28" t="s">
        <v>9</v>
      </c>
      <c r="S328" s="29" t="s">
        <v>9</v>
      </c>
      <c r="T328" s="28" t="s">
        <v>9</v>
      </c>
      <c r="U328" s="30" t="s">
        <v>9</v>
      </c>
      <c r="V328" s="31" t="s">
        <v>9</v>
      </c>
      <c r="W328" s="32">
        <v>2785534.17</v>
      </c>
      <c r="X328" s="32">
        <v>2785534.17</v>
      </c>
      <c r="Y328" s="62">
        <f t="shared" si="7"/>
        <v>100</v>
      </c>
    </row>
    <row r="329" spans="1:25" ht="131.25">
      <c r="A329" s="4"/>
      <c r="B329" s="6"/>
      <c r="C329" s="6"/>
      <c r="D329" s="11"/>
      <c r="E329" s="6"/>
      <c r="F329" s="6"/>
      <c r="G329" s="10"/>
      <c r="H329" s="9"/>
      <c r="I329" s="8"/>
      <c r="J329" s="70">
        <v>610</v>
      </c>
      <c r="K329" s="70"/>
      <c r="L329" s="75"/>
      <c r="M329" s="25" t="s">
        <v>9</v>
      </c>
      <c r="N329" s="26" t="s">
        <v>302</v>
      </c>
      <c r="O329" s="27">
        <v>502</v>
      </c>
      <c r="P329" s="28">
        <v>10</v>
      </c>
      <c r="Q329" s="28">
        <v>1</v>
      </c>
      <c r="R329" s="28" t="s">
        <v>14</v>
      </c>
      <c r="S329" s="29" t="s">
        <v>39</v>
      </c>
      <c r="T329" s="28" t="s">
        <v>2</v>
      </c>
      <c r="U329" s="30" t="s">
        <v>1</v>
      </c>
      <c r="V329" s="31" t="s">
        <v>9</v>
      </c>
      <c r="W329" s="32">
        <v>2785534.17</v>
      </c>
      <c r="X329" s="32">
        <v>2785534.17</v>
      </c>
      <c r="Y329" s="62">
        <f t="shared" si="7"/>
        <v>100</v>
      </c>
    </row>
    <row r="330" spans="1:25" ht="131.25">
      <c r="A330" s="4"/>
      <c r="B330" s="6"/>
      <c r="C330" s="6"/>
      <c r="D330" s="11"/>
      <c r="E330" s="6"/>
      <c r="F330" s="6"/>
      <c r="G330" s="7"/>
      <c r="H330" s="71" t="s">
        <v>119</v>
      </c>
      <c r="I330" s="71"/>
      <c r="J330" s="71"/>
      <c r="K330" s="71"/>
      <c r="L330" s="72"/>
      <c r="M330" s="25" t="s">
        <v>9</v>
      </c>
      <c r="N330" s="26" t="s">
        <v>47</v>
      </c>
      <c r="O330" s="27">
        <v>502</v>
      </c>
      <c r="P330" s="28">
        <v>10</v>
      </c>
      <c r="Q330" s="28">
        <v>1</v>
      </c>
      <c r="R330" s="28" t="s">
        <v>14</v>
      </c>
      <c r="S330" s="29" t="s">
        <v>43</v>
      </c>
      <c r="T330" s="28" t="s">
        <v>2</v>
      </c>
      <c r="U330" s="30" t="s">
        <v>1</v>
      </c>
      <c r="V330" s="31" t="s">
        <v>9</v>
      </c>
      <c r="W330" s="32">
        <v>2785534.17</v>
      </c>
      <c r="X330" s="32">
        <v>2785534.17</v>
      </c>
      <c r="Y330" s="62">
        <f t="shared" si="7"/>
        <v>100</v>
      </c>
    </row>
    <row r="331" spans="1:25" ht="112.5">
      <c r="A331" s="4"/>
      <c r="B331" s="6"/>
      <c r="C331" s="6"/>
      <c r="D331" s="11"/>
      <c r="E331" s="6"/>
      <c r="F331" s="6"/>
      <c r="G331" s="10"/>
      <c r="H331" s="12"/>
      <c r="I331" s="70">
        <v>600</v>
      </c>
      <c r="J331" s="70"/>
      <c r="K331" s="70"/>
      <c r="L331" s="75"/>
      <c r="M331" s="25" t="s">
        <v>9</v>
      </c>
      <c r="N331" s="26" t="s">
        <v>321</v>
      </c>
      <c r="O331" s="27">
        <v>502</v>
      </c>
      <c r="P331" s="28">
        <v>10</v>
      </c>
      <c r="Q331" s="28">
        <v>1</v>
      </c>
      <c r="R331" s="28" t="s">
        <v>14</v>
      </c>
      <c r="S331" s="29" t="s">
        <v>43</v>
      </c>
      <c r="T331" s="28" t="s">
        <v>7</v>
      </c>
      <c r="U331" s="30" t="s">
        <v>1</v>
      </c>
      <c r="V331" s="31" t="s">
        <v>9</v>
      </c>
      <c r="W331" s="32">
        <v>2785534.17</v>
      </c>
      <c r="X331" s="32">
        <v>2785534.17</v>
      </c>
      <c r="Y331" s="62">
        <f t="shared" si="7"/>
        <v>100</v>
      </c>
    </row>
    <row r="332" spans="1:25" ht="56.25">
      <c r="A332" s="4"/>
      <c r="B332" s="6"/>
      <c r="C332" s="6"/>
      <c r="D332" s="11"/>
      <c r="E332" s="6"/>
      <c r="F332" s="6"/>
      <c r="G332" s="10"/>
      <c r="H332" s="9"/>
      <c r="I332" s="8"/>
      <c r="J332" s="70">
        <v>610</v>
      </c>
      <c r="K332" s="70"/>
      <c r="L332" s="75"/>
      <c r="M332" s="25" t="s">
        <v>9</v>
      </c>
      <c r="N332" s="26" t="s">
        <v>191</v>
      </c>
      <c r="O332" s="27">
        <v>502</v>
      </c>
      <c r="P332" s="28">
        <v>10</v>
      </c>
      <c r="Q332" s="28">
        <v>1</v>
      </c>
      <c r="R332" s="28" t="s">
        <v>14</v>
      </c>
      <c r="S332" s="29" t="s">
        <v>43</v>
      </c>
      <c r="T332" s="28" t="s">
        <v>7</v>
      </c>
      <c r="U332" s="30" t="s">
        <v>37</v>
      </c>
      <c r="V332" s="31" t="s">
        <v>9</v>
      </c>
      <c r="W332" s="32">
        <v>2785534.17</v>
      </c>
      <c r="X332" s="32">
        <v>2785534.17</v>
      </c>
      <c r="Y332" s="62">
        <f t="shared" si="7"/>
        <v>100</v>
      </c>
    </row>
    <row r="333" spans="1:25" ht="37.5">
      <c r="A333" s="4"/>
      <c r="B333" s="6"/>
      <c r="C333" s="8"/>
      <c r="D333" s="81">
        <v>707</v>
      </c>
      <c r="E333" s="81"/>
      <c r="F333" s="81"/>
      <c r="G333" s="81"/>
      <c r="H333" s="81"/>
      <c r="I333" s="81"/>
      <c r="J333" s="81"/>
      <c r="K333" s="81"/>
      <c r="L333" s="82"/>
      <c r="M333" s="25" t="s">
        <v>9</v>
      </c>
      <c r="N333" s="26" t="s">
        <v>88</v>
      </c>
      <c r="O333" s="27">
        <v>502</v>
      </c>
      <c r="P333" s="28">
        <v>10</v>
      </c>
      <c r="Q333" s="28">
        <v>1</v>
      </c>
      <c r="R333" s="28" t="s">
        <v>14</v>
      </c>
      <c r="S333" s="29" t="s">
        <v>43</v>
      </c>
      <c r="T333" s="28" t="s">
        <v>7</v>
      </c>
      <c r="U333" s="30" t="s">
        <v>37</v>
      </c>
      <c r="V333" s="31">
        <v>300</v>
      </c>
      <c r="W333" s="32">
        <v>2785534.17</v>
      </c>
      <c r="X333" s="32">
        <v>2785534.17</v>
      </c>
      <c r="Y333" s="62">
        <f t="shared" si="7"/>
        <v>100</v>
      </c>
    </row>
    <row r="334" spans="1:25" ht="37.5">
      <c r="A334" s="4"/>
      <c r="B334" s="70" t="s">
        <v>40</v>
      </c>
      <c r="C334" s="70"/>
      <c r="D334" s="70"/>
      <c r="E334" s="70"/>
      <c r="F334" s="70"/>
      <c r="G334" s="70"/>
      <c r="H334" s="70"/>
      <c r="I334" s="70"/>
      <c r="J334" s="70"/>
      <c r="K334" s="70"/>
      <c r="L334" s="75"/>
      <c r="M334" s="25" t="s">
        <v>9</v>
      </c>
      <c r="N334" s="26" t="s">
        <v>87</v>
      </c>
      <c r="O334" s="27">
        <v>502</v>
      </c>
      <c r="P334" s="28">
        <v>10</v>
      </c>
      <c r="Q334" s="28">
        <v>1</v>
      </c>
      <c r="R334" s="28" t="s">
        <v>14</v>
      </c>
      <c r="S334" s="29" t="s">
        <v>43</v>
      </c>
      <c r="T334" s="28" t="s">
        <v>7</v>
      </c>
      <c r="U334" s="30" t="s">
        <v>37</v>
      </c>
      <c r="V334" s="31" t="s">
        <v>86</v>
      </c>
      <c r="W334" s="32">
        <v>2785534.17</v>
      </c>
      <c r="X334" s="32">
        <v>2785534.17</v>
      </c>
      <c r="Y334" s="62">
        <f t="shared" si="7"/>
        <v>100</v>
      </c>
    </row>
    <row r="335" spans="1:25" ht="18.75">
      <c r="A335" s="4"/>
      <c r="B335" s="70" t="s">
        <v>81</v>
      </c>
      <c r="C335" s="70"/>
      <c r="D335" s="70"/>
      <c r="E335" s="70"/>
      <c r="F335" s="70"/>
      <c r="G335" s="70"/>
      <c r="H335" s="70"/>
      <c r="I335" s="70"/>
      <c r="J335" s="70"/>
      <c r="K335" s="70"/>
      <c r="L335" s="75"/>
      <c r="M335" s="25" t="s">
        <v>9</v>
      </c>
      <c r="N335" s="26" t="s">
        <v>190</v>
      </c>
      <c r="O335" s="27">
        <v>502</v>
      </c>
      <c r="P335" s="28">
        <v>10</v>
      </c>
      <c r="Q335" s="28">
        <v>3</v>
      </c>
      <c r="R335" s="28" t="s">
        <v>9</v>
      </c>
      <c r="S335" s="29" t="s">
        <v>9</v>
      </c>
      <c r="T335" s="28" t="s">
        <v>9</v>
      </c>
      <c r="U335" s="30" t="s">
        <v>9</v>
      </c>
      <c r="V335" s="31" t="s">
        <v>9</v>
      </c>
      <c r="W335" s="32">
        <v>235000</v>
      </c>
      <c r="X335" s="32">
        <v>235000</v>
      </c>
      <c r="Y335" s="62">
        <f t="shared" si="7"/>
        <v>100</v>
      </c>
    </row>
    <row r="336" spans="1:25" ht="131.25">
      <c r="A336" s="4"/>
      <c r="B336" s="70" t="s">
        <v>118</v>
      </c>
      <c r="C336" s="70"/>
      <c r="D336" s="70"/>
      <c r="E336" s="70"/>
      <c r="F336" s="70"/>
      <c r="G336" s="70"/>
      <c r="H336" s="70"/>
      <c r="I336" s="70"/>
      <c r="J336" s="70"/>
      <c r="K336" s="70"/>
      <c r="L336" s="75"/>
      <c r="M336" s="25" t="s">
        <v>9</v>
      </c>
      <c r="N336" s="26" t="s">
        <v>304</v>
      </c>
      <c r="O336" s="27">
        <v>502</v>
      </c>
      <c r="P336" s="28">
        <v>10</v>
      </c>
      <c r="Q336" s="28">
        <v>3</v>
      </c>
      <c r="R336" s="28" t="s">
        <v>7</v>
      </c>
      <c r="S336" s="29" t="s">
        <v>39</v>
      </c>
      <c r="T336" s="28" t="s">
        <v>2</v>
      </c>
      <c r="U336" s="30" t="s">
        <v>1</v>
      </c>
      <c r="V336" s="31" t="s">
        <v>9</v>
      </c>
      <c r="W336" s="32">
        <v>65000</v>
      </c>
      <c r="X336" s="32">
        <v>65000</v>
      </c>
      <c r="Y336" s="62">
        <f t="shared" si="7"/>
        <v>100</v>
      </c>
    </row>
    <row r="337" spans="1:25" ht="75">
      <c r="A337" s="4"/>
      <c r="B337" s="6"/>
      <c r="C337" s="6"/>
      <c r="D337" s="11"/>
      <c r="E337" s="6"/>
      <c r="F337" s="6"/>
      <c r="G337" s="7"/>
      <c r="H337" s="71" t="s">
        <v>116</v>
      </c>
      <c r="I337" s="71"/>
      <c r="J337" s="71"/>
      <c r="K337" s="71"/>
      <c r="L337" s="72"/>
      <c r="M337" s="25" t="s">
        <v>9</v>
      </c>
      <c r="N337" s="26" t="s">
        <v>21</v>
      </c>
      <c r="O337" s="27">
        <v>502</v>
      </c>
      <c r="P337" s="28">
        <v>10</v>
      </c>
      <c r="Q337" s="28">
        <v>3</v>
      </c>
      <c r="R337" s="28" t="s">
        <v>7</v>
      </c>
      <c r="S337" s="29" t="s">
        <v>6</v>
      </c>
      <c r="T337" s="28" t="s">
        <v>2</v>
      </c>
      <c r="U337" s="30" t="s">
        <v>1</v>
      </c>
      <c r="V337" s="31" t="s">
        <v>9</v>
      </c>
      <c r="W337" s="32">
        <v>65000</v>
      </c>
      <c r="X337" s="32">
        <v>65000</v>
      </c>
      <c r="Y337" s="62">
        <f t="shared" si="7"/>
        <v>100</v>
      </c>
    </row>
    <row r="338" spans="1:25" ht="18.75">
      <c r="A338" s="4"/>
      <c r="B338" s="6"/>
      <c r="C338" s="6"/>
      <c r="D338" s="11"/>
      <c r="E338" s="6"/>
      <c r="F338" s="6"/>
      <c r="G338" s="10"/>
      <c r="H338" s="12"/>
      <c r="I338" s="70">
        <v>600</v>
      </c>
      <c r="J338" s="70"/>
      <c r="K338" s="70"/>
      <c r="L338" s="75"/>
      <c r="M338" s="25" t="s">
        <v>9</v>
      </c>
      <c r="N338" s="26" t="s">
        <v>19</v>
      </c>
      <c r="O338" s="27">
        <v>502</v>
      </c>
      <c r="P338" s="28">
        <v>10</v>
      </c>
      <c r="Q338" s="28">
        <v>3</v>
      </c>
      <c r="R338" s="28" t="s">
        <v>7</v>
      </c>
      <c r="S338" s="29" t="s">
        <v>6</v>
      </c>
      <c r="T338" s="28" t="s">
        <v>7</v>
      </c>
      <c r="U338" s="30" t="s">
        <v>1</v>
      </c>
      <c r="V338" s="31" t="s">
        <v>9</v>
      </c>
      <c r="W338" s="32">
        <v>60000</v>
      </c>
      <c r="X338" s="32">
        <v>60000</v>
      </c>
      <c r="Y338" s="62">
        <f t="shared" si="7"/>
        <v>100</v>
      </c>
    </row>
    <row r="339" spans="1:25" ht="93.75">
      <c r="A339" s="4"/>
      <c r="B339" s="70" t="s">
        <v>81</v>
      </c>
      <c r="C339" s="70"/>
      <c r="D339" s="70"/>
      <c r="E339" s="70"/>
      <c r="F339" s="70"/>
      <c r="G339" s="70"/>
      <c r="H339" s="70"/>
      <c r="I339" s="70"/>
      <c r="J339" s="70"/>
      <c r="K339" s="70"/>
      <c r="L339" s="75"/>
      <c r="M339" s="25" t="s">
        <v>9</v>
      </c>
      <c r="N339" s="26" t="s">
        <v>342</v>
      </c>
      <c r="O339" s="27">
        <v>502</v>
      </c>
      <c r="P339" s="28">
        <v>10</v>
      </c>
      <c r="Q339" s="28">
        <v>3</v>
      </c>
      <c r="R339" s="28" t="s">
        <v>7</v>
      </c>
      <c r="S339" s="29" t="s">
        <v>6</v>
      </c>
      <c r="T339" s="28" t="s">
        <v>7</v>
      </c>
      <c r="U339" s="30" t="s">
        <v>188</v>
      </c>
      <c r="V339" s="31" t="s">
        <v>9</v>
      </c>
      <c r="W339" s="32">
        <v>60000</v>
      </c>
      <c r="X339" s="32">
        <v>60000</v>
      </c>
      <c r="Y339" s="62">
        <f t="shared" si="7"/>
        <v>100</v>
      </c>
    </row>
    <row r="340" spans="1:25" ht="37.5">
      <c r="A340" s="4"/>
      <c r="B340" s="70" t="s">
        <v>111</v>
      </c>
      <c r="C340" s="70"/>
      <c r="D340" s="70"/>
      <c r="E340" s="70"/>
      <c r="F340" s="70"/>
      <c r="G340" s="70"/>
      <c r="H340" s="70"/>
      <c r="I340" s="70"/>
      <c r="J340" s="70"/>
      <c r="K340" s="70"/>
      <c r="L340" s="75"/>
      <c r="M340" s="25" t="s">
        <v>9</v>
      </c>
      <c r="N340" s="26" t="s">
        <v>88</v>
      </c>
      <c r="O340" s="27">
        <v>502</v>
      </c>
      <c r="P340" s="28">
        <v>10</v>
      </c>
      <c r="Q340" s="28">
        <v>3</v>
      </c>
      <c r="R340" s="28" t="s">
        <v>7</v>
      </c>
      <c r="S340" s="29" t="s">
        <v>6</v>
      </c>
      <c r="T340" s="28" t="s">
        <v>7</v>
      </c>
      <c r="U340" s="30" t="s">
        <v>188</v>
      </c>
      <c r="V340" s="31">
        <v>300</v>
      </c>
      <c r="W340" s="32">
        <v>60000</v>
      </c>
      <c r="X340" s="32">
        <v>60000</v>
      </c>
      <c r="Y340" s="62">
        <f t="shared" si="7"/>
        <v>100</v>
      </c>
    </row>
    <row r="341" spans="1:25" ht="37.5">
      <c r="A341" s="4"/>
      <c r="B341" s="6"/>
      <c r="C341" s="6"/>
      <c r="D341" s="11"/>
      <c r="E341" s="6"/>
      <c r="F341" s="6"/>
      <c r="G341" s="7"/>
      <c r="H341" s="71" t="s">
        <v>109</v>
      </c>
      <c r="I341" s="71"/>
      <c r="J341" s="71"/>
      <c r="K341" s="71"/>
      <c r="L341" s="72"/>
      <c r="M341" s="25" t="s">
        <v>9</v>
      </c>
      <c r="N341" s="26" t="s">
        <v>87</v>
      </c>
      <c r="O341" s="27">
        <v>502</v>
      </c>
      <c r="P341" s="28">
        <v>10</v>
      </c>
      <c r="Q341" s="28">
        <v>3</v>
      </c>
      <c r="R341" s="28" t="s">
        <v>7</v>
      </c>
      <c r="S341" s="29" t="s">
        <v>6</v>
      </c>
      <c r="T341" s="28" t="s">
        <v>7</v>
      </c>
      <c r="U341" s="30" t="s">
        <v>188</v>
      </c>
      <c r="V341" s="31" t="s">
        <v>86</v>
      </c>
      <c r="W341" s="32">
        <v>60000</v>
      </c>
      <c r="X341" s="32">
        <v>60000</v>
      </c>
      <c r="Y341" s="62">
        <f t="shared" si="7"/>
        <v>100</v>
      </c>
    </row>
    <row r="342" spans="1:25" ht="18.75">
      <c r="A342" s="4"/>
      <c r="B342" s="6"/>
      <c r="C342" s="6"/>
      <c r="D342" s="11"/>
      <c r="E342" s="6"/>
      <c r="F342" s="6"/>
      <c r="G342" s="10"/>
      <c r="H342" s="12"/>
      <c r="I342" s="70">
        <v>100</v>
      </c>
      <c r="J342" s="70"/>
      <c r="K342" s="70"/>
      <c r="L342" s="75"/>
      <c r="M342" s="25" t="s">
        <v>9</v>
      </c>
      <c r="N342" s="26" t="s">
        <v>186</v>
      </c>
      <c r="O342" s="27">
        <v>502</v>
      </c>
      <c r="P342" s="28">
        <v>10</v>
      </c>
      <c r="Q342" s="28">
        <v>3</v>
      </c>
      <c r="R342" s="28" t="s">
        <v>7</v>
      </c>
      <c r="S342" s="29" t="s">
        <v>6</v>
      </c>
      <c r="T342" s="28" t="s">
        <v>100</v>
      </c>
      <c r="U342" s="30" t="s">
        <v>1</v>
      </c>
      <c r="V342" s="31" t="s">
        <v>9</v>
      </c>
      <c r="W342" s="32">
        <v>5000</v>
      </c>
      <c r="X342" s="32">
        <v>5000</v>
      </c>
      <c r="Y342" s="62">
        <f t="shared" ref="Y342:Y397" si="8">X342/W342*100</f>
        <v>100</v>
      </c>
    </row>
    <row r="343" spans="1:25" ht="56.25">
      <c r="A343" s="4"/>
      <c r="B343" s="6"/>
      <c r="C343" s="6"/>
      <c r="D343" s="11"/>
      <c r="E343" s="6"/>
      <c r="F343" s="6"/>
      <c r="G343" s="10"/>
      <c r="H343" s="9"/>
      <c r="I343" s="8"/>
      <c r="J343" s="70">
        <v>110</v>
      </c>
      <c r="K343" s="70"/>
      <c r="L343" s="75"/>
      <c r="M343" s="25" t="s">
        <v>9</v>
      </c>
      <c r="N343" s="26" t="s">
        <v>183</v>
      </c>
      <c r="O343" s="27">
        <v>502</v>
      </c>
      <c r="P343" s="28">
        <v>10</v>
      </c>
      <c r="Q343" s="28">
        <v>3</v>
      </c>
      <c r="R343" s="28" t="s">
        <v>7</v>
      </c>
      <c r="S343" s="29" t="s">
        <v>6</v>
      </c>
      <c r="T343" s="28" t="s">
        <v>100</v>
      </c>
      <c r="U343" s="30" t="s">
        <v>31</v>
      </c>
      <c r="V343" s="31" t="s">
        <v>9</v>
      </c>
      <c r="W343" s="32">
        <v>5000</v>
      </c>
      <c r="X343" s="32">
        <v>5000</v>
      </c>
      <c r="Y343" s="62">
        <f t="shared" si="8"/>
        <v>100</v>
      </c>
    </row>
    <row r="344" spans="1:25" ht="37.5">
      <c r="A344" s="4"/>
      <c r="B344" s="6"/>
      <c r="C344" s="6"/>
      <c r="D344" s="11"/>
      <c r="E344" s="6"/>
      <c r="F344" s="6"/>
      <c r="G344" s="10"/>
      <c r="H344" s="12"/>
      <c r="I344" s="70">
        <v>200</v>
      </c>
      <c r="J344" s="70"/>
      <c r="K344" s="70"/>
      <c r="L344" s="75"/>
      <c r="M344" s="25" t="s">
        <v>9</v>
      </c>
      <c r="N344" s="26" t="s">
        <v>88</v>
      </c>
      <c r="O344" s="27">
        <v>502</v>
      </c>
      <c r="P344" s="28">
        <v>10</v>
      </c>
      <c r="Q344" s="28">
        <v>3</v>
      </c>
      <c r="R344" s="28" t="s">
        <v>7</v>
      </c>
      <c r="S344" s="29" t="s">
        <v>6</v>
      </c>
      <c r="T344" s="28" t="s">
        <v>100</v>
      </c>
      <c r="U344" s="30" t="s">
        <v>31</v>
      </c>
      <c r="V344" s="31">
        <v>300</v>
      </c>
      <c r="W344" s="32">
        <v>5000</v>
      </c>
      <c r="X344" s="32">
        <v>5000</v>
      </c>
      <c r="Y344" s="62">
        <f t="shared" si="8"/>
        <v>100</v>
      </c>
    </row>
    <row r="345" spans="1:25" ht="37.5">
      <c r="A345" s="4"/>
      <c r="B345" s="6"/>
      <c r="C345" s="6"/>
      <c r="D345" s="11"/>
      <c r="E345" s="6"/>
      <c r="F345" s="6"/>
      <c r="G345" s="10"/>
      <c r="H345" s="9"/>
      <c r="I345" s="8"/>
      <c r="J345" s="70">
        <v>240</v>
      </c>
      <c r="K345" s="70"/>
      <c r="L345" s="75"/>
      <c r="M345" s="25" t="s">
        <v>9</v>
      </c>
      <c r="N345" s="26" t="s">
        <v>87</v>
      </c>
      <c r="O345" s="27">
        <v>502</v>
      </c>
      <c r="P345" s="28">
        <v>10</v>
      </c>
      <c r="Q345" s="28">
        <v>3</v>
      </c>
      <c r="R345" s="28" t="s">
        <v>7</v>
      </c>
      <c r="S345" s="29" t="s">
        <v>6</v>
      </c>
      <c r="T345" s="28" t="s">
        <v>100</v>
      </c>
      <c r="U345" s="30" t="s">
        <v>31</v>
      </c>
      <c r="V345" s="31" t="s">
        <v>86</v>
      </c>
      <c r="W345" s="32">
        <v>5000</v>
      </c>
      <c r="X345" s="32">
        <v>5000</v>
      </c>
      <c r="Y345" s="62">
        <f t="shared" si="8"/>
        <v>100</v>
      </c>
    </row>
    <row r="346" spans="1:25" ht="131.25">
      <c r="A346" s="4"/>
      <c r="B346" s="6"/>
      <c r="C346" s="6"/>
      <c r="D346" s="11"/>
      <c r="E346" s="6"/>
      <c r="F346" s="6"/>
      <c r="G346" s="10"/>
      <c r="H346" s="12"/>
      <c r="I346" s="70">
        <v>800</v>
      </c>
      <c r="J346" s="70"/>
      <c r="K346" s="70"/>
      <c r="L346" s="75"/>
      <c r="M346" s="25" t="s">
        <v>9</v>
      </c>
      <c r="N346" s="26" t="s">
        <v>302</v>
      </c>
      <c r="O346" s="27">
        <v>502</v>
      </c>
      <c r="P346" s="28">
        <v>10</v>
      </c>
      <c r="Q346" s="28">
        <v>3</v>
      </c>
      <c r="R346" s="28" t="s">
        <v>14</v>
      </c>
      <c r="S346" s="29" t="s">
        <v>39</v>
      </c>
      <c r="T346" s="28" t="s">
        <v>2</v>
      </c>
      <c r="U346" s="30" t="s">
        <v>1</v>
      </c>
      <c r="V346" s="31" t="s">
        <v>9</v>
      </c>
      <c r="W346" s="32">
        <v>170000</v>
      </c>
      <c r="X346" s="32">
        <v>170000</v>
      </c>
      <c r="Y346" s="62">
        <f t="shared" si="8"/>
        <v>100</v>
      </c>
    </row>
    <row r="347" spans="1:25" ht="131.25">
      <c r="A347" s="4"/>
      <c r="B347" s="6"/>
      <c r="C347" s="6"/>
      <c r="D347" s="11"/>
      <c r="E347" s="6"/>
      <c r="F347" s="6"/>
      <c r="G347" s="10"/>
      <c r="H347" s="9"/>
      <c r="I347" s="8"/>
      <c r="J347" s="70">
        <v>850</v>
      </c>
      <c r="K347" s="70"/>
      <c r="L347" s="75"/>
      <c r="M347" s="25" t="s">
        <v>9</v>
      </c>
      <c r="N347" s="26" t="s">
        <v>47</v>
      </c>
      <c r="O347" s="27">
        <v>502</v>
      </c>
      <c r="P347" s="28">
        <v>10</v>
      </c>
      <c r="Q347" s="28">
        <v>3</v>
      </c>
      <c r="R347" s="28" t="s">
        <v>14</v>
      </c>
      <c r="S347" s="29" t="s">
        <v>43</v>
      </c>
      <c r="T347" s="28" t="s">
        <v>2</v>
      </c>
      <c r="U347" s="30" t="s">
        <v>1</v>
      </c>
      <c r="V347" s="31" t="s">
        <v>9</v>
      </c>
      <c r="W347" s="32">
        <v>170000</v>
      </c>
      <c r="X347" s="32">
        <v>170000</v>
      </c>
      <c r="Y347" s="62">
        <f t="shared" si="8"/>
        <v>100</v>
      </c>
    </row>
    <row r="348" spans="1:25" ht="112.5">
      <c r="A348" s="4"/>
      <c r="B348" s="6"/>
      <c r="C348" s="6"/>
      <c r="D348" s="11"/>
      <c r="E348" s="6"/>
      <c r="F348" s="6"/>
      <c r="G348" s="7"/>
      <c r="H348" s="71" t="s">
        <v>107</v>
      </c>
      <c r="I348" s="71"/>
      <c r="J348" s="71"/>
      <c r="K348" s="71"/>
      <c r="L348" s="72"/>
      <c r="M348" s="25" t="s">
        <v>9</v>
      </c>
      <c r="N348" s="26" t="s">
        <v>321</v>
      </c>
      <c r="O348" s="27">
        <v>502</v>
      </c>
      <c r="P348" s="28">
        <v>10</v>
      </c>
      <c r="Q348" s="28">
        <v>3</v>
      </c>
      <c r="R348" s="28" t="s">
        <v>14</v>
      </c>
      <c r="S348" s="29" t="s">
        <v>43</v>
      </c>
      <c r="T348" s="28" t="s">
        <v>7</v>
      </c>
      <c r="U348" s="30" t="s">
        <v>1</v>
      </c>
      <c r="V348" s="31" t="s">
        <v>9</v>
      </c>
      <c r="W348" s="32">
        <v>170000</v>
      </c>
      <c r="X348" s="32">
        <v>170000</v>
      </c>
      <c r="Y348" s="62">
        <f t="shared" si="8"/>
        <v>100</v>
      </c>
    </row>
    <row r="349" spans="1:25" ht="37.5">
      <c r="A349" s="4"/>
      <c r="B349" s="6"/>
      <c r="C349" s="6"/>
      <c r="D349" s="11"/>
      <c r="E349" s="6"/>
      <c r="F349" s="6"/>
      <c r="G349" s="10"/>
      <c r="H349" s="12"/>
      <c r="I349" s="70">
        <v>200</v>
      </c>
      <c r="J349" s="70"/>
      <c r="K349" s="70"/>
      <c r="L349" s="75"/>
      <c r="M349" s="25" t="s">
        <v>9</v>
      </c>
      <c r="N349" s="26" t="s">
        <v>417</v>
      </c>
      <c r="O349" s="27">
        <v>502</v>
      </c>
      <c r="P349" s="28">
        <v>10</v>
      </c>
      <c r="Q349" s="28">
        <v>3</v>
      </c>
      <c r="R349" s="28" t="s">
        <v>14</v>
      </c>
      <c r="S349" s="29" t="s">
        <v>43</v>
      </c>
      <c r="T349" s="28" t="s">
        <v>7</v>
      </c>
      <c r="U349" s="30" t="s">
        <v>70</v>
      </c>
      <c r="V349" s="31" t="s">
        <v>9</v>
      </c>
      <c r="W349" s="32">
        <v>20000</v>
      </c>
      <c r="X349" s="32">
        <v>20000</v>
      </c>
      <c r="Y349" s="62">
        <f t="shared" si="8"/>
        <v>100</v>
      </c>
    </row>
    <row r="350" spans="1:25" ht="37.5">
      <c r="A350" s="4"/>
      <c r="B350" s="6"/>
      <c r="C350" s="6"/>
      <c r="D350" s="11"/>
      <c r="E350" s="6"/>
      <c r="F350" s="6"/>
      <c r="G350" s="10"/>
      <c r="H350" s="9"/>
      <c r="I350" s="8"/>
      <c r="J350" s="70">
        <v>240</v>
      </c>
      <c r="K350" s="70"/>
      <c r="L350" s="75"/>
      <c r="M350" s="25" t="s">
        <v>9</v>
      </c>
      <c r="N350" s="26" t="s">
        <v>88</v>
      </c>
      <c r="O350" s="27">
        <v>502</v>
      </c>
      <c r="P350" s="28">
        <v>10</v>
      </c>
      <c r="Q350" s="28">
        <v>3</v>
      </c>
      <c r="R350" s="28" t="s">
        <v>14</v>
      </c>
      <c r="S350" s="29" t="s">
        <v>43</v>
      </c>
      <c r="T350" s="28" t="s">
        <v>7</v>
      </c>
      <c r="U350" s="30" t="s">
        <v>70</v>
      </c>
      <c r="V350" s="31">
        <v>300</v>
      </c>
      <c r="W350" s="32">
        <v>20000</v>
      </c>
      <c r="X350" s="32">
        <v>20000</v>
      </c>
      <c r="Y350" s="62">
        <f t="shared" si="8"/>
        <v>100</v>
      </c>
    </row>
    <row r="351" spans="1:25" ht="18.75">
      <c r="A351" s="4"/>
      <c r="B351" s="6"/>
      <c r="C351" s="6"/>
      <c r="D351" s="11"/>
      <c r="E351" s="6"/>
      <c r="F351" s="6"/>
      <c r="G351" s="7"/>
      <c r="H351" s="71" t="s">
        <v>105</v>
      </c>
      <c r="I351" s="71"/>
      <c r="J351" s="71"/>
      <c r="K351" s="71"/>
      <c r="L351" s="72"/>
      <c r="M351" s="25" t="s">
        <v>9</v>
      </c>
      <c r="N351" s="26" t="s">
        <v>276</v>
      </c>
      <c r="O351" s="27">
        <v>502</v>
      </c>
      <c r="P351" s="28">
        <v>10</v>
      </c>
      <c r="Q351" s="28">
        <v>3</v>
      </c>
      <c r="R351" s="28" t="s">
        <v>14</v>
      </c>
      <c r="S351" s="29" t="s">
        <v>43</v>
      </c>
      <c r="T351" s="28" t="s">
        <v>7</v>
      </c>
      <c r="U351" s="30" t="s">
        <v>70</v>
      </c>
      <c r="V351" s="31" t="s">
        <v>277</v>
      </c>
      <c r="W351" s="32">
        <v>20000</v>
      </c>
      <c r="X351" s="32">
        <v>20000</v>
      </c>
      <c r="Y351" s="62">
        <f t="shared" si="8"/>
        <v>100</v>
      </c>
    </row>
    <row r="352" spans="1:25" ht="37.5">
      <c r="A352" s="4"/>
      <c r="B352" s="6"/>
      <c r="C352" s="6"/>
      <c r="D352" s="11"/>
      <c r="E352" s="6"/>
      <c r="F352" s="6"/>
      <c r="G352" s="10"/>
      <c r="H352" s="12"/>
      <c r="I352" s="70">
        <v>200</v>
      </c>
      <c r="J352" s="70"/>
      <c r="K352" s="70"/>
      <c r="L352" s="75"/>
      <c r="M352" s="25" t="s">
        <v>9</v>
      </c>
      <c r="N352" s="26" t="s">
        <v>443</v>
      </c>
      <c r="O352" s="27">
        <v>502</v>
      </c>
      <c r="P352" s="28">
        <v>10</v>
      </c>
      <c r="Q352" s="28">
        <v>3</v>
      </c>
      <c r="R352" s="28" t="s">
        <v>14</v>
      </c>
      <c r="S352" s="29" t="s">
        <v>43</v>
      </c>
      <c r="T352" s="28" t="s">
        <v>7</v>
      </c>
      <c r="U352" s="30" t="s">
        <v>444</v>
      </c>
      <c r="V352" s="31" t="s">
        <v>9</v>
      </c>
      <c r="W352" s="32">
        <v>150000</v>
      </c>
      <c r="X352" s="33">
        <v>150000</v>
      </c>
      <c r="Y352" s="62">
        <f t="shared" si="8"/>
        <v>100</v>
      </c>
    </row>
    <row r="353" spans="1:25" ht="37.5">
      <c r="A353" s="4"/>
      <c r="B353" s="6"/>
      <c r="C353" s="6"/>
      <c r="D353" s="11"/>
      <c r="E353" s="6"/>
      <c r="F353" s="6"/>
      <c r="G353" s="10"/>
      <c r="H353" s="9"/>
      <c r="I353" s="8"/>
      <c r="J353" s="70">
        <v>240</v>
      </c>
      <c r="K353" s="70"/>
      <c r="L353" s="75"/>
      <c r="M353" s="25" t="s">
        <v>9</v>
      </c>
      <c r="N353" s="26" t="s">
        <v>88</v>
      </c>
      <c r="O353" s="27">
        <v>502</v>
      </c>
      <c r="P353" s="28">
        <v>10</v>
      </c>
      <c r="Q353" s="28">
        <v>3</v>
      </c>
      <c r="R353" s="28" t="s">
        <v>14</v>
      </c>
      <c r="S353" s="29" t="s">
        <v>43</v>
      </c>
      <c r="T353" s="28" t="s">
        <v>7</v>
      </c>
      <c r="U353" s="30" t="s">
        <v>444</v>
      </c>
      <c r="V353" s="31">
        <v>300</v>
      </c>
      <c r="W353" s="32">
        <v>150000</v>
      </c>
      <c r="X353" s="33">
        <v>150000</v>
      </c>
      <c r="Y353" s="62">
        <f t="shared" si="8"/>
        <v>100</v>
      </c>
    </row>
    <row r="354" spans="1:25" ht="18.75">
      <c r="A354" s="4"/>
      <c r="B354" s="6"/>
      <c r="C354" s="6"/>
      <c r="D354" s="11"/>
      <c r="E354" s="6"/>
      <c r="F354" s="6"/>
      <c r="G354" s="7"/>
      <c r="H354" s="71" t="s">
        <v>102</v>
      </c>
      <c r="I354" s="71"/>
      <c r="J354" s="71"/>
      <c r="K354" s="71"/>
      <c r="L354" s="72"/>
      <c r="M354" s="25" t="s">
        <v>9</v>
      </c>
      <c r="N354" s="26" t="s">
        <v>276</v>
      </c>
      <c r="O354" s="27">
        <v>502</v>
      </c>
      <c r="P354" s="28">
        <v>10</v>
      </c>
      <c r="Q354" s="28">
        <v>3</v>
      </c>
      <c r="R354" s="28" t="s">
        <v>14</v>
      </c>
      <c r="S354" s="29" t="s">
        <v>43</v>
      </c>
      <c r="T354" s="28" t="s">
        <v>7</v>
      </c>
      <c r="U354" s="30" t="s">
        <v>444</v>
      </c>
      <c r="V354" s="31" t="s">
        <v>277</v>
      </c>
      <c r="W354" s="32">
        <v>150000</v>
      </c>
      <c r="X354" s="33">
        <v>150000</v>
      </c>
      <c r="Y354" s="62">
        <f t="shared" si="8"/>
        <v>100</v>
      </c>
    </row>
    <row r="355" spans="1:25" ht="18.75">
      <c r="A355" s="4"/>
      <c r="B355" s="6"/>
      <c r="C355" s="6"/>
      <c r="D355" s="11"/>
      <c r="E355" s="6"/>
      <c r="F355" s="6"/>
      <c r="G355" s="10"/>
      <c r="H355" s="12"/>
      <c r="I355" s="70">
        <v>100</v>
      </c>
      <c r="J355" s="70"/>
      <c r="K355" s="70"/>
      <c r="L355" s="75"/>
      <c r="M355" s="25" t="s">
        <v>9</v>
      </c>
      <c r="N355" s="26" t="s">
        <v>96</v>
      </c>
      <c r="O355" s="27">
        <v>502</v>
      </c>
      <c r="P355" s="28">
        <v>10</v>
      </c>
      <c r="Q355" s="28">
        <v>4</v>
      </c>
      <c r="R355" s="28" t="s">
        <v>9</v>
      </c>
      <c r="S355" s="29" t="s">
        <v>9</v>
      </c>
      <c r="T355" s="28" t="s">
        <v>9</v>
      </c>
      <c r="U355" s="30" t="s">
        <v>9</v>
      </c>
      <c r="V355" s="31" t="s">
        <v>9</v>
      </c>
      <c r="W355" s="32">
        <v>2747058.79</v>
      </c>
      <c r="X355" s="32">
        <v>2747058.79</v>
      </c>
      <c r="Y355" s="62">
        <f t="shared" si="8"/>
        <v>100</v>
      </c>
    </row>
    <row r="356" spans="1:25" ht="131.25">
      <c r="A356" s="4"/>
      <c r="B356" s="6"/>
      <c r="C356" s="6"/>
      <c r="D356" s="11"/>
      <c r="E356" s="6"/>
      <c r="F356" s="6"/>
      <c r="G356" s="10"/>
      <c r="H356" s="9"/>
      <c r="I356" s="8"/>
      <c r="J356" s="70">
        <v>110</v>
      </c>
      <c r="K356" s="70"/>
      <c r="L356" s="75"/>
      <c r="M356" s="25" t="s">
        <v>9</v>
      </c>
      <c r="N356" s="26" t="s">
        <v>302</v>
      </c>
      <c r="O356" s="27">
        <v>502</v>
      </c>
      <c r="P356" s="28">
        <v>10</v>
      </c>
      <c r="Q356" s="28">
        <v>4</v>
      </c>
      <c r="R356" s="28" t="s">
        <v>14</v>
      </c>
      <c r="S356" s="29" t="s">
        <v>39</v>
      </c>
      <c r="T356" s="28" t="s">
        <v>2</v>
      </c>
      <c r="U356" s="30" t="s">
        <v>1</v>
      </c>
      <c r="V356" s="31" t="s">
        <v>9</v>
      </c>
      <c r="W356" s="32">
        <v>2747058.79</v>
      </c>
      <c r="X356" s="32">
        <v>2747058.79</v>
      </c>
      <c r="Y356" s="62">
        <f t="shared" si="8"/>
        <v>100</v>
      </c>
    </row>
    <row r="357" spans="1:25" ht="56.25">
      <c r="A357" s="4"/>
      <c r="B357" s="6"/>
      <c r="C357" s="6"/>
      <c r="D357" s="11"/>
      <c r="E357" s="6"/>
      <c r="F357" s="6"/>
      <c r="G357" s="7"/>
      <c r="H357" s="71" t="s">
        <v>101</v>
      </c>
      <c r="I357" s="71"/>
      <c r="J357" s="71"/>
      <c r="K357" s="71"/>
      <c r="L357" s="72"/>
      <c r="M357" s="25" t="s">
        <v>9</v>
      </c>
      <c r="N357" s="26" t="s">
        <v>279</v>
      </c>
      <c r="O357" s="27">
        <v>502</v>
      </c>
      <c r="P357" s="28">
        <v>10</v>
      </c>
      <c r="Q357" s="28">
        <v>4</v>
      </c>
      <c r="R357" s="28" t="s">
        <v>14</v>
      </c>
      <c r="S357" s="29" t="s">
        <v>280</v>
      </c>
      <c r="T357" s="28" t="s">
        <v>2</v>
      </c>
      <c r="U357" s="30" t="s">
        <v>1</v>
      </c>
      <c r="V357" s="31" t="s">
        <v>9</v>
      </c>
      <c r="W357" s="32">
        <v>2747058.79</v>
      </c>
      <c r="X357" s="32">
        <v>2747058.79</v>
      </c>
      <c r="Y357" s="62">
        <f t="shared" si="8"/>
        <v>100</v>
      </c>
    </row>
    <row r="358" spans="1:25" ht="56.25">
      <c r="A358" s="4"/>
      <c r="B358" s="6"/>
      <c r="C358" s="6"/>
      <c r="D358" s="11"/>
      <c r="E358" s="6"/>
      <c r="F358" s="6"/>
      <c r="G358" s="10"/>
      <c r="H358" s="12"/>
      <c r="I358" s="70">
        <v>100</v>
      </c>
      <c r="J358" s="70"/>
      <c r="K358" s="70"/>
      <c r="L358" s="75"/>
      <c r="M358" s="25" t="s">
        <v>9</v>
      </c>
      <c r="N358" s="26" t="s">
        <v>327</v>
      </c>
      <c r="O358" s="27">
        <v>502</v>
      </c>
      <c r="P358" s="28">
        <v>10</v>
      </c>
      <c r="Q358" s="28">
        <v>4</v>
      </c>
      <c r="R358" s="28" t="s">
        <v>14</v>
      </c>
      <c r="S358" s="29" t="s">
        <v>280</v>
      </c>
      <c r="T358" s="28" t="s">
        <v>14</v>
      </c>
      <c r="U358" s="30" t="s">
        <v>1</v>
      </c>
      <c r="V358" s="31" t="s">
        <v>9</v>
      </c>
      <c r="W358" s="32">
        <v>2747058.79</v>
      </c>
      <c r="X358" s="32">
        <v>2747058.79</v>
      </c>
      <c r="Y358" s="62">
        <f t="shared" si="8"/>
        <v>100</v>
      </c>
    </row>
    <row r="359" spans="1:25" ht="206.25">
      <c r="A359" s="4"/>
      <c r="B359" s="6"/>
      <c r="C359" s="6"/>
      <c r="D359" s="11"/>
      <c r="E359" s="6"/>
      <c r="F359" s="6"/>
      <c r="G359" s="10"/>
      <c r="H359" s="9"/>
      <c r="I359" s="8"/>
      <c r="J359" s="70">
        <v>110</v>
      </c>
      <c r="K359" s="70"/>
      <c r="L359" s="75"/>
      <c r="M359" s="25" t="s">
        <v>9</v>
      </c>
      <c r="N359" s="26" t="s">
        <v>311</v>
      </c>
      <c r="O359" s="27">
        <v>502</v>
      </c>
      <c r="P359" s="28">
        <v>10</v>
      </c>
      <c r="Q359" s="28">
        <v>4</v>
      </c>
      <c r="R359" s="28" t="s">
        <v>14</v>
      </c>
      <c r="S359" s="29" t="s">
        <v>280</v>
      </c>
      <c r="T359" s="28" t="s">
        <v>14</v>
      </c>
      <c r="U359" s="30" t="s">
        <v>418</v>
      </c>
      <c r="V359" s="31" t="s">
        <v>9</v>
      </c>
      <c r="W359" s="32">
        <v>2747058.79</v>
      </c>
      <c r="X359" s="32">
        <v>2747058.79</v>
      </c>
      <c r="Y359" s="62">
        <f t="shared" si="8"/>
        <v>100</v>
      </c>
    </row>
    <row r="360" spans="1:25" ht="37.5">
      <c r="A360" s="4"/>
      <c r="B360" s="70" t="s">
        <v>99</v>
      </c>
      <c r="C360" s="70"/>
      <c r="D360" s="70"/>
      <c r="E360" s="70"/>
      <c r="F360" s="70"/>
      <c r="G360" s="70"/>
      <c r="H360" s="70"/>
      <c r="I360" s="70"/>
      <c r="J360" s="70"/>
      <c r="K360" s="70"/>
      <c r="L360" s="75"/>
      <c r="M360" s="25" t="s">
        <v>9</v>
      </c>
      <c r="N360" s="26" t="s">
        <v>88</v>
      </c>
      <c r="O360" s="27">
        <v>502</v>
      </c>
      <c r="P360" s="28">
        <v>10</v>
      </c>
      <c r="Q360" s="28">
        <v>4</v>
      </c>
      <c r="R360" s="28" t="s">
        <v>14</v>
      </c>
      <c r="S360" s="29" t="s">
        <v>280</v>
      </c>
      <c r="T360" s="28" t="s">
        <v>14</v>
      </c>
      <c r="U360" s="30" t="s">
        <v>418</v>
      </c>
      <c r="V360" s="31">
        <v>300</v>
      </c>
      <c r="W360" s="32">
        <v>2747058.79</v>
      </c>
      <c r="X360" s="32">
        <v>2747058.79</v>
      </c>
      <c r="Y360" s="62">
        <f t="shared" si="8"/>
        <v>100</v>
      </c>
    </row>
    <row r="361" spans="1:25" ht="56.25">
      <c r="A361" s="4"/>
      <c r="B361" s="6"/>
      <c r="C361" s="6"/>
      <c r="D361" s="11"/>
      <c r="E361" s="6"/>
      <c r="F361" s="6"/>
      <c r="G361" s="7"/>
      <c r="H361" s="71" t="s">
        <v>98</v>
      </c>
      <c r="I361" s="71"/>
      <c r="J361" s="71"/>
      <c r="K361" s="71"/>
      <c r="L361" s="72"/>
      <c r="M361" s="25" t="s">
        <v>9</v>
      </c>
      <c r="N361" s="26" t="s">
        <v>85</v>
      </c>
      <c r="O361" s="27">
        <v>502</v>
      </c>
      <c r="P361" s="28">
        <v>10</v>
      </c>
      <c r="Q361" s="28">
        <v>4</v>
      </c>
      <c r="R361" s="28" t="s">
        <v>14</v>
      </c>
      <c r="S361" s="29" t="s">
        <v>280</v>
      </c>
      <c r="T361" s="28" t="s">
        <v>14</v>
      </c>
      <c r="U361" s="30" t="s">
        <v>418</v>
      </c>
      <c r="V361" s="31" t="s">
        <v>83</v>
      </c>
      <c r="W361" s="32">
        <v>2747058.79</v>
      </c>
      <c r="X361" s="32">
        <v>2747058.79</v>
      </c>
      <c r="Y361" s="62">
        <f t="shared" si="8"/>
        <v>100</v>
      </c>
    </row>
    <row r="362" spans="1:25" ht="37.5">
      <c r="A362" s="4"/>
      <c r="B362" s="6"/>
      <c r="C362" s="6"/>
      <c r="D362" s="11"/>
      <c r="E362" s="6"/>
      <c r="F362" s="6"/>
      <c r="G362" s="10"/>
      <c r="H362" s="12"/>
      <c r="I362" s="70">
        <v>100</v>
      </c>
      <c r="J362" s="70"/>
      <c r="K362" s="70"/>
      <c r="L362" s="75"/>
      <c r="M362" s="25" t="s">
        <v>9</v>
      </c>
      <c r="N362" s="26" t="s">
        <v>82</v>
      </c>
      <c r="O362" s="27">
        <v>502</v>
      </c>
      <c r="P362" s="28">
        <v>10</v>
      </c>
      <c r="Q362" s="28">
        <v>6</v>
      </c>
      <c r="R362" s="28" t="s">
        <v>9</v>
      </c>
      <c r="S362" s="29" t="s">
        <v>9</v>
      </c>
      <c r="T362" s="28" t="s">
        <v>9</v>
      </c>
      <c r="U362" s="30" t="s">
        <v>9</v>
      </c>
      <c r="V362" s="31" t="s">
        <v>9</v>
      </c>
      <c r="W362" s="32">
        <v>1302032</v>
      </c>
      <c r="X362" s="32">
        <v>1302032</v>
      </c>
      <c r="Y362" s="62">
        <f t="shared" si="8"/>
        <v>100</v>
      </c>
    </row>
    <row r="363" spans="1:25" ht="131.25">
      <c r="A363" s="4"/>
      <c r="B363" s="6"/>
      <c r="C363" s="6"/>
      <c r="D363" s="11"/>
      <c r="E363" s="6"/>
      <c r="F363" s="6"/>
      <c r="G363" s="10"/>
      <c r="H363" s="9"/>
      <c r="I363" s="8"/>
      <c r="J363" s="70">
        <v>120</v>
      </c>
      <c r="K363" s="70"/>
      <c r="L363" s="75"/>
      <c r="M363" s="25" t="s">
        <v>9</v>
      </c>
      <c r="N363" s="26" t="s">
        <v>304</v>
      </c>
      <c r="O363" s="27">
        <v>502</v>
      </c>
      <c r="P363" s="28">
        <v>10</v>
      </c>
      <c r="Q363" s="28">
        <v>6</v>
      </c>
      <c r="R363" s="28" t="s">
        <v>7</v>
      </c>
      <c r="S363" s="29" t="s">
        <v>39</v>
      </c>
      <c r="T363" s="28" t="s">
        <v>2</v>
      </c>
      <c r="U363" s="30" t="s">
        <v>1</v>
      </c>
      <c r="V363" s="31" t="s">
        <v>9</v>
      </c>
      <c r="W363" s="32">
        <v>673319</v>
      </c>
      <c r="X363" s="32">
        <v>673319</v>
      </c>
      <c r="Y363" s="62">
        <f t="shared" si="8"/>
        <v>100</v>
      </c>
    </row>
    <row r="364" spans="1:25" ht="75">
      <c r="A364" s="4"/>
      <c r="B364" s="70">
        <v>1000</v>
      </c>
      <c r="C364" s="70"/>
      <c r="D364" s="70"/>
      <c r="E364" s="70"/>
      <c r="F364" s="70"/>
      <c r="G364" s="70"/>
      <c r="H364" s="70"/>
      <c r="I364" s="70"/>
      <c r="J364" s="70"/>
      <c r="K364" s="70"/>
      <c r="L364" s="75"/>
      <c r="M364" s="25" t="s">
        <v>9</v>
      </c>
      <c r="N364" s="26" t="s">
        <v>21</v>
      </c>
      <c r="O364" s="27">
        <v>502</v>
      </c>
      <c r="P364" s="28">
        <v>10</v>
      </c>
      <c r="Q364" s="28">
        <v>6</v>
      </c>
      <c r="R364" s="28" t="s">
        <v>7</v>
      </c>
      <c r="S364" s="29" t="s">
        <v>6</v>
      </c>
      <c r="T364" s="28" t="s">
        <v>2</v>
      </c>
      <c r="U364" s="30" t="s">
        <v>1</v>
      </c>
      <c r="V364" s="31" t="s">
        <v>9</v>
      </c>
      <c r="W364" s="32">
        <v>673319</v>
      </c>
      <c r="X364" s="32">
        <v>673319</v>
      </c>
      <c r="Y364" s="62">
        <f t="shared" si="8"/>
        <v>100</v>
      </c>
    </row>
    <row r="365" spans="1:25" ht="18.75">
      <c r="A365" s="4"/>
      <c r="B365" s="6"/>
      <c r="C365" s="8"/>
      <c r="D365" s="81">
        <v>1004</v>
      </c>
      <c r="E365" s="81"/>
      <c r="F365" s="81"/>
      <c r="G365" s="81"/>
      <c r="H365" s="81"/>
      <c r="I365" s="81"/>
      <c r="J365" s="81"/>
      <c r="K365" s="81"/>
      <c r="L365" s="82"/>
      <c r="M365" s="25" t="s">
        <v>9</v>
      </c>
      <c r="N365" s="26" t="s">
        <v>19</v>
      </c>
      <c r="O365" s="27">
        <v>502</v>
      </c>
      <c r="P365" s="28">
        <v>10</v>
      </c>
      <c r="Q365" s="28">
        <v>6</v>
      </c>
      <c r="R365" s="28" t="s">
        <v>7</v>
      </c>
      <c r="S365" s="29" t="s">
        <v>6</v>
      </c>
      <c r="T365" s="28" t="s">
        <v>7</v>
      </c>
      <c r="U365" s="30" t="s">
        <v>1</v>
      </c>
      <c r="V365" s="31" t="s">
        <v>9</v>
      </c>
      <c r="W365" s="32">
        <v>673319</v>
      </c>
      <c r="X365" s="32">
        <v>673319</v>
      </c>
      <c r="Y365" s="62">
        <f t="shared" si="8"/>
        <v>100</v>
      </c>
    </row>
    <row r="366" spans="1:25" ht="150">
      <c r="A366" s="4"/>
      <c r="B366" s="70" t="s">
        <v>40</v>
      </c>
      <c r="C366" s="70"/>
      <c r="D366" s="70"/>
      <c r="E366" s="70"/>
      <c r="F366" s="70"/>
      <c r="G366" s="70"/>
      <c r="H366" s="70"/>
      <c r="I366" s="70"/>
      <c r="J366" s="70"/>
      <c r="K366" s="70"/>
      <c r="L366" s="75"/>
      <c r="M366" s="25" t="s">
        <v>9</v>
      </c>
      <c r="N366" s="26" t="s">
        <v>482</v>
      </c>
      <c r="O366" s="27">
        <v>502</v>
      </c>
      <c r="P366" s="28">
        <v>10</v>
      </c>
      <c r="Q366" s="28">
        <v>6</v>
      </c>
      <c r="R366" s="28" t="s">
        <v>7</v>
      </c>
      <c r="S366" s="29" t="s">
        <v>6</v>
      </c>
      <c r="T366" s="28" t="s">
        <v>7</v>
      </c>
      <c r="U366" s="30" t="s">
        <v>103</v>
      </c>
      <c r="V366" s="31" t="s">
        <v>9</v>
      </c>
      <c r="W366" s="32">
        <v>673319</v>
      </c>
      <c r="X366" s="32">
        <v>673319</v>
      </c>
      <c r="Y366" s="62">
        <f t="shared" si="8"/>
        <v>100</v>
      </c>
    </row>
    <row r="367" spans="1:25" ht="56.25">
      <c r="A367" s="4"/>
      <c r="B367" s="70" t="s">
        <v>81</v>
      </c>
      <c r="C367" s="70"/>
      <c r="D367" s="70"/>
      <c r="E367" s="70"/>
      <c r="F367" s="70"/>
      <c r="G367" s="70"/>
      <c r="H367" s="70"/>
      <c r="I367" s="70"/>
      <c r="J367" s="70"/>
      <c r="K367" s="70"/>
      <c r="L367" s="75"/>
      <c r="M367" s="25" t="s">
        <v>9</v>
      </c>
      <c r="N367" s="26" t="s">
        <v>299</v>
      </c>
      <c r="O367" s="27">
        <v>502</v>
      </c>
      <c r="P367" s="28">
        <v>10</v>
      </c>
      <c r="Q367" s="28">
        <v>6</v>
      </c>
      <c r="R367" s="28" t="s">
        <v>7</v>
      </c>
      <c r="S367" s="29" t="s">
        <v>6</v>
      </c>
      <c r="T367" s="28" t="s">
        <v>7</v>
      </c>
      <c r="U367" s="30" t="s">
        <v>103</v>
      </c>
      <c r="V367" s="31">
        <v>200</v>
      </c>
      <c r="W367" s="32">
        <v>185319</v>
      </c>
      <c r="X367" s="32">
        <v>185319</v>
      </c>
      <c r="Y367" s="62">
        <f t="shared" si="8"/>
        <v>100</v>
      </c>
    </row>
    <row r="368" spans="1:25" ht="56.25">
      <c r="A368" s="4"/>
      <c r="B368" s="70" t="s">
        <v>79</v>
      </c>
      <c r="C368" s="70"/>
      <c r="D368" s="70"/>
      <c r="E368" s="70"/>
      <c r="F368" s="70"/>
      <c r="G368" s="70"/>
      <c r="H368" s="70"/>
      <c r="I368" s="70"/>
      <c r="J368" s="70"/>
      <c r="K368" s="70"/>
      <c r="L368" s="75"/>
      <c r="M368" s="25" t="s">
        <v>9</v>
      </c>
      <c r="N368" s="26" t="s">
        <v>8</v>
      </c>
      <c r="O368" s="27">
        <v>502</v>
      </c>
      <c r="P368" s="28">
        <v>10</v>
      </c>
      <c r="Q368" s="28">
        <v>6</v>
      </c>
      <c r="R368" s="28" t="s">
        <v>7</v>
      </c>
      <c r="S368" s="29" t="s">
        <v>6</v>
      </c>
      <c r="T368" s="28" t="s">
        <v>7</v>
      </c>
      <c r="U368" s="30" t="s">
        <v>103</v>
      </c>
      <c r="V368" s="31" t="s">
        <v>3</v>
      </c>
      <c r="W368" s="32">
        <v>185319</v>
      </c>
      <c r="X368" s="32">
        <v>185319</v>
      </c>
      <c r="Y368" s="62">
        <f t="shared" si="8"/>
        <v>100</v>
      </c>
    </row>
    <row r="369" spans="1:25" ht="37.5">
      <c r="A369" s="4"/>
      <c r="B369" s="6"/>
      <c r="C369" s="6"/>
      <c r="D369" s="11"/>
      <c r="E369" s="6"/>
      <c r="F369" s="6"/>
      <c r="G369" s="7"/>
      <c r="H369" s="71" t="s">
        <v>95</v>
      </c>
      <c r="I369" s="71"/>
      <c r="J369" s="71"/>
      <c r="K369" s="71"/>
      <c r="L369" s="72"/>
      <c r="M369" s="25" t="s">
        <v>9</v>
      </c>
      <c r="N369" s="26" t="s">
        <v>88</v>
      </c>
      <c r="O369" s="27">
        <v>502</v>
      </c>
      <c r="P369" s="28">
        <v>10</v>
      </c>
      <c r="Q369" s="28">
        <v>6</v>
      </c>
      <c r="R369" s="28" t="s">
        <v>7</v>
      </c>
      <c r="S369" s="29" t="s">
        <v>6</v>
      </c>
      <c r="T369" s="28" t="s">
        <v>7</v>
      </c>
      <c r="U369" s="30" t="s">
        <v>103</v>
      </c>
      <c r="V369" s="31">
        <v>300</v>
      </c>
      <c r="W369" s="32">
        <v>488000</v>
      </c>
      <c r="X369" s="32">
        <v>488000</v>
      </c>
      <c r="Y369" s="62">
        <f t="shared" si="8"/>
        <v>100</v>
      </c>
    </row>
    <row r="370" spans="1:25" ht="56.25">
      <c r="A370" s="4"/>
      <c r="B370" s="6"/>
      <c r="C370" s="6"/>
      <c r="D370" s="11"/>
      <c r="E370" s="6"/>
      <c r="F370" s="6"/>
      <c r="G370" s="10"/>
      <c r="H370" s="12"/>
      <c r="I370" s="70">
        <v>300</v>
      </c>
      <c r="J370" s="70"/>
      <c r="K370" s="70"/>
      <c r="L370" s="75"/>
      <c r="M370" s="25" t="s">
        <v>9</v>
      </c>
      <c r="N370" s="26" t="s">
        <v>85</v>
      </c>
      <c r="O370" s="27">
        <v>502</v>
      </c>
      <c r="P370" s="28">
        <v>10</v>
      </c>
      <c r="Q370" s="28">
        <v>6</v>
      </c>
      <c r="R370" s="28" t="s">
        <v>7</v>
      </c>
      <c r="S370" s="29" t="s">
        <v>6</v>
      </c>
      <c r="T370" s="28" t="s">
        <v>7</v>
      </c>
      <c r="U370" s="30" t="s">
        <v>103</v>
      </c>
      <c r="V370" s="31" t="s">
        <v>83</v>
      </c>
      <c r="W370" s="32">
        <v>488000</v>
      </c>
      <c r="X370" s="32">
        <v>488000</v>
      </c>
      <c r="Y370" s="62">
        <f t="shared" si="8"/>
        <v>100</v>
      </c>
    </row>
    <row r="371" spans="1:25" ht="131.25">
      <c r="A371" s="4"/>
      <c r="B371" s="6"/>
      <c r="C371" s="6"/>
      <c r="D371" s="11"/>
      <c r="E371" s="6"/>
      <c r="F371" s="6"/>
      <c r="G371" s="10"/>
      <c r="H371" s="9"/>
      <c r="I371" s="8"/>
      <c r="J371" s="70">
        <v>310</v>
      </c>
      <c r="K371" s="70"/>
      <c r="L371" s="75"/>
      <c r="M371" s="25" t="s">
        <v>9</v>
      </c>
      <c r="N371" s="26" t="s">
        <v>302</v>
      </c>
      <c r="O371" s="27">
        <v>502</v>
      </c>
      <c r="P371" s="28">
        <v>10</v>
      </c>
      <c r="Q371" s="28">
        <v>6</v>
      </c>
      <c r="R371" s="28" t="s">
        <v>14</v>
      </c>
      <c r="S371" s="29" t="s">
        <v>39</v>
      </c>
      <c r="T371" s="28" t="s">
        <v>2</v>
      </c>
      <c r="U371" s="30" t="s">
        <v>1</v>
      </c>
      <c r="V371" s="31" t="s">
        <v>9</v>
      </c>
      <c r="W371" s="32">
        <v>628713</v>
      </c>
      <c r="X371" s="33">
        <v>628713</v>
      </c>
      <c r="Y371" s="62">
        <f t="shared" si="8"/>
        <v>100</v>
      </c>
    </row>
    <row r="372" spans="1:25" ht="131.25">
      <c r="A372" s="4"/>
      <c r="B372" s="6"/>
      <c r="C372" s="6"/>
      <c r="D372" s="11"/>
      <c r="E372" s="6"/>
      <c r="F372" s="6"/>
      <c r="G372" s="10"/>
      <c r="H372" s="9"/>
      <c r="I372" s="8"/>
      <c r="J372" s="70">
        <v>320</v>
      </c>
      <c r="K372" s="70"/>
      <c r="L372" s="75"/>
      <c r="M372" s="25" t="s">
        <v>9</v>
      </c>
      <c r="N372" s="26" t="s">
        <v>47</v>
      </c>
      <c r="O372" s="27">
        <v>502</v>
      </c>
      <c r="P372" s="28">
        <v>10</v>
      </c>
      <c r="Q372" s="28">
        <v>6</v>
      </c>
      <c r="R372" s="28" t="s">
        <v>14</v>
      </c>
      <c r="S372" s="29" t="s">
        <v>43</v>
      </c>
      <c r="T372" s="28" t="s">
        <v>2</v>
      </c>
      <c r="U372" s="30" t="s">
        <v>1</v>
      </c>
      <c r="V372" s="31" t="s">
        <v>9</v>
      </c>
      <c r="W372" s="32">
        <v>628713</v>
      </c>
      <c r="X372" s="33">
        <v>628713</v>
      </c>
      <c r="Y372" s="62">
        <f t="shared" si="8"/>
        <v>100</v>
      </c>
    </row>
    <row r="373" spans="1:25" ht="112.5">
      <c r="A373" s="4"/>
      <c r="B373" s="6"/>
      <c r="C373" s="6"/>
      <c r="D373" s="11"/>
      <c r="E373" s="6"/>
      <c r="F373" s="6"/>
      <c r="G373" s="7"/>
      <c r="H373" s="71" t="s">
        <v>93</v>
      </c>
      <c r="I373" s="71"/>
      <c r="J373" s="71"/>
      <c r="K373" s="71"/>
      <c r="L373" s="72"/>
      <c r="M373" s="25" t="s">
        <v>9</v>
      </c>
      <c r="N373" s="26" t="s">
        <v>321</v>
      </c>
      <c r="O373" s="27">
        <v>502</v>
      </c>
      <c r="P373" s="28">
        <v>10</v>
      </c>
      <c r="Q373" s="28">
        <v>6</v>
      </c>
      <c r="R373" s="28" t="s">
        <v>14</v>
      </c>
      <c r="S373" s="29" t="s">
        <v>43</v>
      </c>
      <c r="T373" s="28" t="s">
        <v>7</v>
      </c>
      <c r="U373" s="30" t="s">
        <v>1</v>
      </c>
      <c r="V373" s="31" t="s">
        <v>9</v>
      </c>
      <c r="W373" s="32">
        <v>628713</v>
      </c>
      <c r="X373" s="33">
        <v>628713</v>
      </c>
      <c r="Y373" s="62">
        <f t="shared" si="8"/>
        <v>100</v>
      </c>
    </row>
    <row r="374" spans="1:25" ht="75">
      <c r="A374" s="4"/>
      <c r="B374" s="6"/>
      <c r="C374" s="6"/>
      <c r="D374" s="11"/>
      <c r="E374" s="6"/>
      <c r="F374" s="6"/>
      <c r="G374" s="10"/>
      <c r="H374" s="12"/>
      <c r="I374" s="70">
        <v>300</v>
      </c>
      <c r="J374" s="70"/>
      <c r="K374" s="70"/>
      <c r="L374" s="75"/>
      <c r="M374" s="25" t="s">
        <v>9</v>
      </c>
      <c r="N374" s="26" t="s">
        <v>290</v>
      </c>
      <c r="O374" s="27">
        <v>502</v>
      </c>
      <c r="P374" s="28">
        <v>10</v>
      </c>
      <c r="Q374" s="28">
        <v>6</v>
      </c>
      <c r="R374" s="28" t="s">
        <v>14</v>
      </c>
      <c r="S374" s="29" t="s">
        <v>43</v>
      </c>
      <c r="T374" s="28" t="s">
        <v>7</v>
      </c>
      <c r="U374" s="30" t="s">
        <v>175</v>
      </c>
      <c r="V374" s="31" t="s">
        <v>9</v>
      </c>
      <c r="W374" s="32">
        <v>628713</v>
      </c>
      <c r="X374" s="33">
        <v>628713</v>
      </c>
      <c r="Y374" s="62">
        <f t="shared" si="8"/>
        <v>100</v>
      </c>
    </row>
    <row r="375" spans="1:25" ht="131.25">
      <c r="A375" s="4"/>
      <c r="B375" s="6"/>
      <c r="C375" s="6"/>
      <c r="D375" s="11"/>
      <c r="E375" s="6"/>
      <c r="F375" s="6"/>
      <c r="G375" s="10"/>
      <c r="H375" s="9"/>
      <c r="I375" s="8"/>
      <c r="J375" s="70">
        <v>320</v>
      </c>
      <c r="K375" s="70"/>
      <c r="L375" s="75"/>
      <c r="M375" s="25" t="s">
        <v>9</v>
      </c>
      <c r="N375" s="26" t="s">
        <v>27</v>
      </c>
      <c r="O375" s="27">
        <v>502</v>
      </c>
      <c r="P375" s="28">
        <v>10</v>
      </c>
      <c r="Q375" s="28">
        <v>6</v>
      </c>
      <c r="R375" s="28" t="s">
        <v>14</v>
      </c>
      <c r="S375" s="29" t="s">
        <v>43</v>
      </c>
      <c r="T375" s="28" t="s">
        <v>7</v>
      </c>
      <c r="U375" s="30" t="s">
        <v>175</v>
      </c>
      <c r="V375" s="31">
        <v>100</v>
      </c>
      <c r="W375" s="32">
        <v>612103.5</v>
      </c>
      <c r="X375" s="33">
        <v>612103.5</v>
      </c>
      <c r="Y375" s="62">
        <f t="shared" si="8"/>
        <v>100</v>
      </c>
    </row>
    <row r="376" spans="1:25" ht="56.25">
      <c r="A376" s="4"/>
      <c r="B376" s="6"/>
      <c r="C376" s="6"/>
      <c r="D376" s="11"/>
      <c r="E376" s="6"/>
      <c r="F376" s="6"/>
      <c r="G376" s="7"/>
      <c r="H376" s="71" t="s">
        <v>91</v>
      </c>
      <c r="I376" s="71"/>
      <c r="J376" s="71"/>
      <c r="K376" s="71"/>
      <c r="L376" s="72"/>
      <c r="M376" s="25" t="s">
        <v>9</v>
      </c>
      <c r="N376" s="26" t="s">
        <v>26</v>
      </c>
      <c r="O376" s="27">
        <v>502</v>
      </c>
      <c r="P376" s="28">
        <v>10</v>
      </c>
      <c r="Q376" s="28">
        <v>6</v>
      </c>
      <c r="R376" s="28" t="s">
        <v>14</v>
      </c>
      <c r="S376" s="29" t="s">
        <v>43</v>
      </c>
      <c r="T376" s="28" t="s">
        <v>7</v>
      </c>
      <c r="U376" s="30" t="s">
        <v>175</v>
      </c>
      <c r="V376" s="31" t="s">
        <v>25</v>
      </c>
      <c r="W376" s="32">
        <v>612103.5</v>
      </c>
      <c r="X376" s="33">
        <v>612103.5</v>
      </c>
      <c r="Y376" s="62">
        <f t="shared" si="8"/>
        <v>100</v>
      </c>
    </row>
    <row r="377" spans="1:25" ht="56.25">
      <c r="A377" s="4"/>
      <c r="B377" s="6"/>
      <c r="C377" s="6"/>
      <c r="D377" s="11"/>
      <c r="E377" s="6"/>
      <c r="F377" s="6"/>
      <c r="G377" s="10"/>
      <c r="H377" s="12"/>
      <c r="I377" s="70">
        <v>300</v>
      </c>
      <c r="J377" s="70"/>
      <c r="K377" s="70"/>
      <c r="L377" s="75"/>
      <c r="M377" s="25" t="s">
        <v>9</v>
      </c>
      <c r="N377" s="26" t="s">
        <v>299</v>
      </c>
      <c r="O377" s="27">
        <v>502</v>
      </c>
      <c r="P377" s="28">
        <v>10</v>
      </c>
      <c r="Q377" s="28">
        <v>6</v>
      </c>
      <c r="R377" s="28" t="s">
        <v>14</v>
      </c>
      <c r="S377" s="29" t="s">
        <v>43</v>
      </c>
      <c r="T377" s="28" t="s">
        <v>7</v>
      </c>
      <c r="U377" s="30" t="s">
        <v>175</v>
      </c>
      <c r="V377" s="31">
        <v>200</v>
      </c>
      <c r="W377" s="32">
        <v>16609.5</v>
      </c>
      <c r="X377" s="33">
        <v>16609.5</v>
      </c>
      <c r="Y377" s="62">
        <f t="shared" si="8"/>
        <v>100</v>
      </c>
    </row>
    <row r="378" spans="1:25" ht="56.25">
      <c r="A378" s="4"/>
      <c r="B378" s="6"/>
      <c r="C378" s="6"/>
      <c r="D378" s="11"/>
      <c r="E378" s="6"/>
      <c r="F378" s="6"/>
      <c r="G378" s="10"/>
      <c r="H378" s="9"/>
      <c r="I378" s="8"/>
      <c r="J378" s="70">
        <v>310</v>
      </c>
      <c r="K378" s="70"/>
      <c r="L378" s="75"/>
      <c r="M378" s="25" t="s">
        <v>9</v>
      </c>
      <c r="N378" s="26" t="s">
        <v>8</v>
      </c>
      <c r="O378" s="27">
        <v>502</v>
      </c>
      <c r="P378" s="28">
        <v>10</v>
      </c>
      <c r="Q378" s="28">
        <v>6</v>
      </c>
      <c r="R378" s="28" t="s">
        <v>14</v>
      </c>
      <c r="S378" s="29" t="s">
        <v>43</v>
      </c>
      <c r="T378" s="28" t="s">
        <v>7</v>
      </c>
      <c r="U378" s="30" t="s">
        <v>175</v>
      </c>
      <c r="V378" s="31" t="s">
        <v>3</v>
      </c>
      <c r="W378" s="32">
        <v>16609.5</v>
      </c>
      <c r="X378" s="33">
        <v>16609.5</v>
      </c>
      <c r="Y378" s="62">
        <f t="shared" si="8"/>
        <v>100</v>
      </c>
    </row>
    <row r="379" spans="1:25" ht="18.75">
      <c r="A379" s="4"/>
      <c r="B379" s="6"/>
      <c r="C379" s="6"/>
      <c r="D379" s="11"/>
      <c r="E379" s="6"/>
      <c r="F379" s="6"/>
      <c r="G379" s="10"/>
      <c r="H379" s="9"/>
      <c r="I379" s="8"/>
      <c r="J379" s="70">
        <v>320</v>
      </c>
      <c r="K379" s="70"/>
      <c r="L379" s="75"/>
      <c r="M379" s="25" t="s">
        <v>9</v>
      </c>
      <c r="N379" s="26" t="s">
        <v>365</v>
      </c>
      <c r="O379" s="27">
        <v>502</v>
      </c>
      <c r="P379" s="28">
        <v>11</v>
      </c>
      <c r="Q379" s="28">
        <v>0</v>
      </c>
      <c r="R379" s="28" t="s">
        <v>9</v>
      </c>
      <c r="S379" s="29" t="s">
        <v>9</v>
      </c>
      <c r="T379" s="28" t="s">
        <v>9</v>
      </c>
      <c r="U379" s="30" t="s">
        <v>9</v>
      </c>
      <c r="V379" s="31" t="s">
        <v>9</v>
      </c>
      <c r="W379" s="32">
        <v>1174698.83</v>
      </c>
      <c r="X379" s="32">
        <v>1174698.83</v>
      </c>
      <c r="Y379" s="62">
        <f t="shared" si="8"/>
        <v>100</v>
      </c>
    </row>
    <row r="380" spans="1:25" ht="18.75">
      <c r="A380" s="4"/>
      <c r="B380" s="6"/>
      <c r="C380" s="6"/>
      <c r="D380" s="11"/>
      <c r="E380" s="6"/>
      <c r="F380" s="6"/>
      <c r="G380" s="7"/>
      <c r="H380" s="71" t="s">
        <v>89</v>
      </c>
      <c r="I380" s="71"/>
      <c r="J380" s="71"/>
      <c r="K380" s="71"/>
      <c r="L380" s="72"/>
      <c r="M380" s="25" t="s">
        <v>9</v>
      </c>
      <c r="N380" s="26" t="s">
        <v>174</v>
      </c>
      <c r="O380" s="27">
        <v>502</v>
      </c>
      <c r="P380" s="28">
        <v>11</v>
      </c>
      <c r="Q380" s="28">
        <v>2</v>
      </c>
      <c r="R380" s="28" t="s">
        <v>9</v>
      </c>
      <c r="S380" s="29" t="s">
        <v>9</v>
      </c>
      <c r="T380" s="28" t="s">
        <v>9</v>
      </c>
      <c r="U380" s="30" t="s">
        <v>9</v>
      </c>
      <c r="V380" s="31" t="s">
        <v>9</v>
      </c>
      <c r="W380" s="32">
        <v>1174698.83</v>
      </c>
      <c r="X380" s="32">
        <v>1174698.83</v>
      </c>
      <c r="Y380" s="62">
        <f t="shared" si="8"/>
        <v>100</v>
      </c>
    </row>
    <row r="381" spans="1:25" ht="131.25">
      <c r="A381" s="4"/>
      <c r="B381" s="6"/>
      <c r="C381" s="6"/>
      <c r="D381" s="11"/>
      <c r="E381" s="6"/>
      <c r="F381" s="6"/>
      <c r="G381" s="10"/>
      <c r="H381" s="12"/>
      <c r="I381" s="70">
        <v>300</v>
      </c>
      <c r="J381" s="70"/>
      <c r="K381" s="70"/>
      <c r="L381" s="75"/>
      <c r="M381" s="25" t="s">
        <v>9</v>
      </c>
      <c r="N381" s="26" t="s">
        <v>304</v>
      </c>
      <c r="O381" s="27">
        <v>502</v>
      </c>
      <c r="P381" s="28">
        <v>11</v>
      </c>
      <c r="Q381" s="28">
        <v>2</v>
      </c>
      <c r="R381" s="28" t="s">
        <v>7</v>
      </c>
      <c r="S381" s="29" t="s">
        <v>39</v>
      </c>
      <c r="T381" s="28" t="s">
        <v>2</v>
      </c>
      <c r="U381" s="30" t="s">
        <v>1</v>
      </c>
      <c r="V381" s="31" t="s">
        <v>9</v>
      </c>
      <c r="W381" s="32">
        <v>60400</v>
      </c>
      <c r="X381" s="32">
        <v>60400</v>
      </c>
      <c r="Y381" s="62">
        <f t="shared" si="8"/>
        <v>100</v>
      </c>
    </row>
    <row r="382" spans="1:25" ht="75">
      <c r="A382" s="4"/>
      <c r="B382" s="6"/>
      <c r="C382" s="6"/>
      <c r="D382" s="11"/>
      <c r="E382" s="6"/>
      <c r="F382" s="6"/>
      <c r="G382" s="10"/>
      <c r="H382" s="9"/>
      <c r="I382" s="8"/>
      <c r="J382" s="70">
        <v>310</v>
      </c>
      <c r="K382" s="70"/>
      <c r="L382" s="75"/>
      <c r="M382" s="25" t="s">
        <v>9</v>
      </c>
      <c r="N382" s="26" t="s">
        <v>21</v>
      </c>
      <c r="O382" s="27">
        <v>502</v>
      </c>
      <c r="P382" s="28">
        <v>11</v>
      </c>
      <c r="Q382" s="28">
        <v>2</v>
      </c>
      <c r="R382" s="28" t="s">
        <v>7</v>
      </c>
      <c r="S382" s="29" t="s">
        <v>6</v>
      </c>
      <c r="T382" s="28" t="s">
        <v>2</v>
      </c>
      <c r="U382" s="30" t="s">
        <v>1</v>
      </c>
      <c r="V382" s="31" t="s">
        <v>9</v>
      </c>
      <c r="W382" s="32">
        <v>60400</v>
      </c>
      <c r="X382" s="32">
        <v>60400</v>
      </c>
      <c r="Y382" s="62">
        <f t="shared" si="8"/>
        <v>100</v>
      </c>
    </row>
    <row r="383" spans="1:25" ht="18.75">
      <c r="A383" s="4"/>
      <c r="B383" s="6"/>
      <c r="C383" s="6"/>
      <c r="D383" s="11"/>
      <c r="E383" s="6"/>
      <c r="F383" s="6"/>
      <c r="G383" s="10"/>
      <c r="H383" s="9"/>
      <c r="I383" s="8"/>
      <c r="J383" s="70">
        <v>320</v>
      </c>
      <c r="K383" s="70"/>
      <c r="L383" s="75"/>
      <c r="M383" s="25" t="s">
        <v>9</v>
      </c>
      <c r="N383" s="26" t="s">
        <v>19</v>
      </c>
      <c r="O383" s="27">
        <v>502</v>
      </c>
      <c r="P383" s="28">
        <v>11</v>
      </c>
      <c r="Q383" s="28">
        <v>2</v>
      </c>
      <c r="R383" s="28" t="s">
        <v>7</v>
      </c>
      <c r="S383" s="29" t="s">
        <v>6</v>
      </c>
      <c r="T383" s="28" t="s">
        <v>7</v>
      </c>
      <c r="U383" s="30" t="s">
        <v>1</v>
      </c>
      <c r="V383" s="31" t="s">
        <v>9</v>
      </c>
      <c r="W383" s="32">
        <v>60400</v>
      </c>
      <c r="X383" s="32">
        <v>60400</v>
      </c>
      <c r="Y383" s="62">
        <f t="shared" si="8"/>
        <v>100</v>
      </c>
    </row>
    <row r="384" spans="1:25" ht="18.75">
      <c r="A384" s="4"/>
      <c r="B384" s="6"/>
      <c r="C384" s="8"/>
      <c r="D384" s="81">
        <v>1006</v>
      </c>
      <c r="E384" s="81"/>
      <c r="F384" s="81"/>
      <c r="G384" s="81"/>
      <c r="H384" s="81"/>
      <c r="I384" s="81"/>
      <c r="J384" s="81"/>
      <c r="K384" s="81"/>
      <c r="L384" s="82"/>
      <c r="M384" s="25" t="s">
        <v>9</v>
      </c>
      <c r="N384" s="26" t="s">
        <v>10</v>
      </c>
      <c r="O384" s="27">
        <v>502</v>
      </c>
      <c r="P384" s="28">
        <v>11</v>
      </c>
      <c r="Q384" s="28">
        <v>2</v>
      </c>
      <c r="R384" s="28" t="s">
        <v>7</v>
      </c>
      <c r="S384" s="29" t="s">
        <v>6</v>
      </c>
      <c r="T384" s="28" t="s">
        <v>7</v>
      </c>
      <c r="U384" s="30" t="s">
        <v>4</v>
      </c>
      <c r="V384" s="31" t="s">
        <v>9</v>
      </c>
      <c r="W384" s="32">
        <v>60400</v>
      </c>
      <c r="X384" s="32">
        <v>60400</v>
      </c>
      <c r="Y384" s="62">
        <f t="shared" si="8"/>
        <v>100</v>
      </c>
    </row>
    <row r="385" spans="1:25" ht="37.5">
      <c r="A385" s="4"/>
      <c r="B385" s="70" t="s">
        <v>40</v>
      </c>
      <c r="C385" s="70"/>
      <c r="D385" s="70"/>
      <c r="E385" s="70"/>
      <c r="F385" s="70"/>
      <c r="G385" s="70"/>
      <c r="H385" s="70"/>
      <c r="I385" s="70"/>
      <c r="J385" s="70"/>
      <c r="K385" s="70"/>
      <c r="L385" s="75"/>
      <c r="M385" s="25" t="s">
        <v>9</v>
      </c>
      <c r="N385" s="26" t="s">
        <v>88</v>
      </c>
      <c r="O385" s="27">
        <v>502</v>
      </c>
      <c r="P385" s="28">
        <v>11</v>
      </c>
      <c r="Q385" s="28">
        <v>2</v>
      </c>
      <c r="R385" s="28" t="s">
        <v>7</v>
      </c>
      <c r="S385" s="29" t="s">
        <v>6</v>
      </c>
      <c r="T385" s="28" t="s">
        <v>7</v>
      </c>
      <c r="U385" s="30" t="s">
        <v>4</v>
      </c>
      <c r="V385" s="31">
        <v>300</v>
      </c>
      <c r="W385" s="32">
        <v>60400</v>
      </c>
      <c r="X385" s="32">
        <v>60400</v>
      </c>
      <c r="Y385" s="62">
        <f t="shared" si="8"/>
        <v>100</v>
      </c>
    </row>
    <row r="386" spans="1:25" ht="18.75">
      <c r="A386" s="4"/>
      <c r="B386" s="70" t="s">
        <v>81</v>
      </c>
      <c r="C386" s="70"/>
      <c r="D386" s="70"/>
      <c r="E386" s="70"/>
      <c r="F386" s="70"/>
      <c r="G386" s="70"/>
      <c r="H386" s="70"/>
      <c r="I386" s="70"/>
      <c r="J386" s="70"/>
      <c r="K386" s="70"/>
      <c r="L386" s="75"/>
      <c r="M386" s="25" t="s">
        <v>9</v>
      </c>
      <c r="N386" s="26" t="s">
        <v>296</v>
      </c>
      <c r="O386" s="27">
        <v>502</v>
      </c>
      <c r="P386" s="28">
        <v>11</v>
      </c>
      <c r="Q386" s="28">
        <v>2</v>
      </c>
      <c r="R386" s="28" t="s">
        <v>7</v>
      </c>
      <c r="S386" s="29" t="s">
        <v>6</v>
      </c>
      <c r="T386" s="28" t="s">
        <v>7</v>
      </c>
      <c r="U386" s="30" t="s">
        <v>4</v>
      </c>
      <c r="V386" s="31" t="s">
        <v>297</v>
      </c>
      <c r="W386" s="32">
        <v>60400</v>
      </c>
      <c r="X386" s="32">
        <v>60400</v>
      </c>
      <c r="Y386" s="62">
        <f t="shared" si="8"/>
        <v>100</v>
      </c>
    </row>
    <row r="387" spans="1:25" ht="131.25">
      <c r="A387" s="4"/>
      <c r="B387" s="6"/>
      <c r="C387" s="8"/>
      <c r="D387" s="81">
        <v>106</v>
      </c>
      <c r="E387" s="81"/>
      <c r="F387" s="81"/>
      <c r="G387" s="81"/>
      <c r="H387" s="81"/>
      <c r="I387" s="81"/>
      <c r="J387" s="81"/>
      <c r="K387" s="81"/>
      <c r="L387" s="82"/>
      <c r="M387" s="25" t="s">
        <v>9</v>
      </c>
      <c r="N387" s="26" t="s">
        <v>343</v>
      </c>
      <c r="O387" s="27">
        <v>502</v>
      </c>
      <c r="P387" s="28">
        <v>11</v>
      </c>
      <c r="Q387" s="28">
        <v>2</v>
      </c>
      <c r="R387" s="28" t="s">
        <v>5</v>
      </c>
      <c r="S387" s="29" t="s">
        <v>39</v>
      </c>
      <c r="T387" s="28" t="s">
        <v>2</v>
      </c>
      <c r="U387" s="30" t="s">
        <v>1</v>
      </c>
      <c r="V387" s="31" t="s">
        <v>9</v>
      </c>
      <c r="W387" s="32">
        <v>1114298.83</v>
      </c>
      <c r="X387" s="32">
        <v>1114298.83</v>
      </c>
      <c r="Y387" s="62">
        <f t="shared" si="8"/>
        <v>100</v>
      </c>
    </row>
    <row r="388" spans="1:25" ht="75">
      <c r="A388" s="4"/>
      <c r="B388" s="70" t="s">
        <v>49</v>
      </c>
      <c r="C388" s="70"/>
      <c r="D388" s="70"/>
      <c r="E388" s="70"/>
      <c r="F388" s="70"/>
      <c r="G388" s="70"/>
      <c r="H388" s="70"/>
      <c r="I388" s="70"/>
      <c r="J388" s="70"/>
      <c r="K388" s="70"/>
      <c r="L388" s="75"/>
      <c r="M388" s="25" t="s">
        <v>9</v>
      </c>
      <c r="N388" s="26" t="s">
        <v>344</v>
      </c>
      <c r="O388" s="27">
        <v>502</v>
      </c>
      <c r="P388" s="28">
        <v>11</v>
      </c>
      <c r="Q388" s="28">
        <v>2</v>
      </c>
      <c r="R388" s="28" t="s">
        <v>5</v>
      </c>
      <c r="S388" s="29" t="s">
        <v>77</v>
      </c>
      <c r="T388" s="28" t="s">
        <v>2</v>
      </c>
      <c r="U388" s="30" t="s">
        <v>1</v>
      </c>
      <c r="V388" s="31" t="s">
        <v>9</v>
      </c>
      <c r="W388" s="32">
        <v>1114298.83</v>
      </c>
      <c r="X388" s="32">
        <v>1114298.83</v>
      </c>
      <c r="Y388" s="62">
        <f t="shared" si="8"/>
        <v>100</v>
      </c>
    </row>
    <row r="389" spans="1:25" ht="56.25">
      <c r="A389" s="4"/>
      <c r="B389" s="70" t="s">
        <v>48</v>
      </c>
      <c r="C389" s="70"/>
      <c r="D389" s="70"/>
      <c r="E389" s="70"/>
      <c r="F389" s="70"/>
      <c r="G389" s="70"/>
      <c r="H389" s="70"/>
      <c r="I389" s="70"/>
      <c r="J389" s="70"/>
      <c r="K389" s="70"/>
      <c r="L389" s="75"/>
      <c r="M389" s="25" t="s">
        <v>9</v>
      </c>
      <c r="N389" s="26" t="s">
        <v>345</v>
      </c>
      <c r="O389" s="27">
        <v>502</v>
      </c>
      <c r="P389" s="28">
        <v>11</v>
      </c>
      <c r="Q389" s="28">
        <v>2</v>
      </c>
      <c r="R389" s="28" t="s">
        <v>5</v>
      </c>
      <c r="S389" s="29" t="s">
        <v>77</v>
      </c>
      <c r="T389" s="28" t="s">
        <v>7</v>
      </c>
      <c r="U389" s="30" t="s">
        <v>1</v>
      </c>
      <c r="V389" s="31" t="s">
        <v>9</v>
      </c>
      <c r="W389" s="32">
        <v>939898.83</v>
      </c>
      <c r="X389" s="32">
        <v>939898.83</v>
      </c>
      <c r="Y389" s="62">
        <f t="shared" si="8"/>
        <v>100</v>
      </c>
    </row>
    <row r="390" spans="1:25" ht="37.5">
      <c r="A390" s="4"/>
      <c r="B390" s="70" t="s">
        <v>46</v>
      </c>
      <c r="C390" s="70"/>
      <c r="D390" s="70"/>
      <c r="E390" s="70"/>
      <c r="F390" s="70"/>
      <c r="G390" s="70"/>
      <c r="H390" s="70"/>
      <c r="I390" s="70"/>
      <c r="J390" s="70"/>
      <c r="K390" s="70"/>
      <c r="L390" s="75"/>
      <c r="M390" s="25" t="s">
        <v>9</v>
      </c>
      <c r="N390" s="26" t="s">
        <v>171</v>
      </c>
      <c r="O390" s="27">
        <v>502</v>
      </c>
      <c r="P390" s="28">
        <v>11</v>
      </c>
      <c r="Q390" s="28">
        <v>2</v>
      </c>
      <c r="R390" s="28" t="s">
        <v>5</v>
      </c>
      <c r="S390" s="29" t="s">
        <v>77</v>
      </c>
      <c r="T390" s="28" t="s">
        <v>7</v>
      </c>
      <c r="U390" s="30" t="s">
        <v>37</v>
      </c>
      <c r="V390" s="31" t="s">
        <v>9</v>
      </c>
      <c r="W390" s="32">
        <v>939898.83</v>
      </c>
      <c r="X390" s="32">
        <v>939898.83</v>
      </c>
      <c r="Y390" s="62">
        <f t="shared" si="8"/>
        <v>100</v>
      </c>
    </row>
    <row r="391" spans="1:25" ht="131.25">
      <c r="A391" s="4"/>
      <c r="B391" s="6"/>
      <c r="C391" s="6"/>
      <c r="D391" s="11"/>
      <c r="E391" s="6"/>
      <c r="F391" s="6"/>
      <c r="G391" s="7"/>
      <c r="H391" s="71" t="s">
        <v>72</v>
      </c>
      <c r="I391" s="71"/>
      <c r="J391" s="71"/>
      <c r="K391" s="71"/>
      <c r="L391" s="72"/>
      <c r="M391" s="25" t="s">
        <v>9</v>
      </c>
      <c r="N391" s="26" t="s">
        <v>27</v>
      </c>
      <c r="O391" s="27">
        <v>502</v>
      </c>
      <c r="P391" s="28">
        <v>11</v>
      </c>
      <c r="Q391" s="28">
        <v>2</v>
      </c>
      <c r="R391" s="28" t="s">
        <v>5</v>
      </c>
      <c r="S391" s="29" t="s">
        <v>77</v>
      </c>
      <c r="T391" s="28" t="s">
        <v>7</v>
      </c>
      <c r="U391" s="30" t="s">
        <v>37</v>
      </c>
      <c r="V391" s="31">
        <v>100</v>
      </c>
      <c r="W391" s="32">
        <v>326908.59999999998</v>
      </c>
      <c r="X391" s="32">
        <v>326908.59999999998</v>
      </c>
      <c r="Y391" s="62">
        <f t="shared" si="8"/>
        <v>100</v>
      </c>
    </row>
    <row r="392" spans="1:25" ht="37.5">
      <c r="A392" s="4"/>
      <c r="B392" s="6"/>
      <c r="C392" s="6"/>
      <c r="D392" s="11"/>
      <c r="E392" s="6"/>
      <c r="F392" s="6"/>
      <c r="G392" s="10"/>
      <c r="H392" s="12"/>
      <c r="I392" s="70">
        <v>100</v>
      </c>
      <c r="J392" s="70"/>
      <c r="K392" s="70"/>
      <c r="L392" s="75"/>
      <c r="M392" s="25" t="s">
        <v>9</v>
      </c>
      <c r="N392" s="26" t="s">
        <v>35</v>
      </c>
      <c r="O392" s="27">
        <v>502</v>
      </c>
      <c r="P392" s="28">
        <v>11</v>
      </c>
      <c r="Q392" s="28">
        <v>2</v>
      </c>
      <c r="R392" s="28" t="s">
        <v>5</v>
      </c>
      <c r="S392" s="29" t="s">
        <v>77</v>
      </c>
      <c r="T392" s="28" t="s">
        <v>7</v>
      </c>
      <c r="U392" s="30" t="s">
        <v>37</v>
      </c>
      <c r="V392" s="31" t="s">
        <v>34</v>
      </c>
      <c r="W392" s="32">
        <v>326908.59999999998</v>
      </c>
      <c r="X392" s="32">
        <v>326908.59999999998</v>
      </c>
      <c r="Y392" s="62">
        <f t="shared" si="8"/>
        <v>100</v>
      </c>
    </row>
    <row r="393" spans="1:25" ht="56.25">
      <c r="A393" s="4"/>
      <c r="B393" s="6"/>
      <c r="C393" s="6"/>
      <c r="D393" s="11"/>
      <c r="E393" s="6"/>
      <c r="F393" s="6"/>
      <c r="G393" s="10"/>
      <c r="H393" s="9"/>
      <c r="I393" s="8"/>
      <c r="J393" s="70">
        <v>120</v>
      </c>
      <c r="K393" s="70"/>
      <c r="L393" s="75"/>
      <c r="M393" s="25" t="s">
        <v>9</v>
      </c>
      <c r="N393" s="26" t="s">
        <v>299</v>
      </c>
      <c r="O393" s="27">
        <v>502</v>
      </c>
      <c r="P393" s="28">
        <v>11</v>
      </c>
      <c r="Q393" s="28">
        <v>2</v>
      </c>
      <c r="R393" s="28" t="s">
        <v>5</v>
      </c>
      <c r="S393" s="29" t="s">
        <v>77</v>
      </c>
      <c r="T393" s="28" t="s">
        <v>7</v>
      </c>
      <c r="U393" s="30" t="s">
        <v>37</v>
      </c>
      <c r="V393" s="31">
        <v>200</v>
      </c>
      <c r="W393" s="32">
        <v>393390.23</v>
      </c>
      <c r="X393" s="32">
        <v>393390.23</v>
      </c>
      <c r="Y393" s="62">
        <f t="shared" si="8"/>
        <v>100</v>
      </c>
    </row>
    <row r="394" spans="1:25" ht="56.25">
      <c r="A394" s="4"/>
      <c r="B394" s="6"/>
      <c r="C394" s="6"/>
      <c r="D394" s="11"/>
      <c r="E394" s="6"/>
      <c r="F394" s="6"/>
      <c r="G394" s="10"/>
      <c r="H394" s="12"/>
      <c r="I394" s="70">
        <v>200</v>
      </c>
      <c r="J394" s="70"/>
      <c r="K394" s="70"/>
      <c r="L394" s="75"/>
      <c r="M394" s="25" t="s">
        <v>9</v>
      </c>
      <c r="N394" s="26" t="s">
        <v>8</v>
      </c>
      <c r="O394" s="27">
        <v>502</v>
      </c>
      <c r="P394" s="28">
        <v>11</v>
      </c>
      <c r="Q394" s="28">
        <v>2</v>
      </c>
      <c r="R394" s="28" t="s">
        <v>5</v>
      </c>
      <c r="S394" s="29" t="s">
        <v>77</v>
      </c>
      <c r="T394" s="28" t="s">
        <v>7</v>
      </c>
      <c r="U394" s="30" t="s">
        <v>37</v>
      </c>
      <c r="V394" s="31" t="s">
        <v>3</v>
      </c>
      <c r="W394" s="32">
        <v>393390.23</v>
      </c>
      <c r="X394" s="32">
        <v>393390.23</v>
      </c>
      <c r="Y394" s="62">
        <f t="shared" si="8"/>
        <v>100</v>
      </c>
    </row>
    <row r="395" spans="1:25" ht="37.5">
      <c r="A395" s="4"/>
      <c r="B395" s="6"/>
      <c r="C395" s="6"/>
      <c r="D395" s="11"/>
      <c r="E395" s="6"/>
      <c r="F395" s="6"/>
      <c r="G395" s="10"/>
      <c r="H395" s="9"/>
      <c r="I395" s="8"/>
      <c r="J395" s="70">
        <v>240</v>
      </c>
      <c r="K395" s="70"/>
      <c r="L395" s="75"/>
      <c r="M395" s="25" t="s">
        <v>9</v>
      </c>
      <c r="N395" s="26" t="s">
        <v>88</v>
      </c>
      <c r="O395" s="27">
        <v>502</v>
      </c>
      <c r="P395" s="28">
        <v>11</v>
      </c>
      <c r="Q395" s="28">
        <v>2</v>
      </c>
      <c r="R395" s="28" t="s">
        <v>5</v>
      </c>
      <c r="S395" s="29" t="s">
        <v>77</v>
      </c>
      <c r="T395" s="28" t="s">
        <v>7</v>
      </c>
      <c r="U395" s="30" t="s">
        <v>37</v>
      </c>
      <c r="V395" s="31">
        <v>300</v>
      </c>
      <c r="W395" s="32">
        <v>219600</v>
      </c>
      <c r="X395" s="32">
        <v>219600</v>
      </c>
      <c r="Y395" s="62">
        <f t="shared" si="8"/>
        <v>100</v>
      </c>
    </row>
    <row r="396" spans="1:25" ht="18.75">
      <c r="A396" s="4"/>
      <c r="B396" s="6"/>
      <c r="C396" s="6"/>
      <c r="D396" s="11"/>
      <c r="E396" s="6"/>
      <c r="F396" s="6"/>
      <c r="G396" s="10"/>
      <c r="H396" s="12"/>
      <c r="I396" s="70">
        <v>800</v>
      </c>
      <c r="J396" s="70"/>
      <c r="K396" s="70"/>
      <c r="L396" s="75"/>
      <c r="M396" s="25" t="s">
        <v>9</v>
      </c>
      <c r="N396" s="26" t="s">
        <v>296</v>
      </c>
      <c r="O396" s="27">
        <v>502</v>
      </c>
      <c r="P396" s="28">
        <v>11</v>
      </c>
      <c r="Q396" s="28">
        <v>2</v>
      </c>
      <c r="R396" s="28" t="s">
        <v>5</v>
      </c>
      <c r="S396" s="29" t="s">
        <v>77</v>
      </c>
      <c r="T396" s="28" t="s">
        <v>7</v>
      </c>
      <c r="U396" s="30" t="s">
        <v>37</v>
      </c>
      <c r="V396" s="31" t="s">
        <v>297</v>
      </c>
      <c r="W396" s="32">
        <v>219600</v>
      </c>
      <c r="X396" s="32">
        <v>219600</v>
      </c>
      <c r="Y396" s="62">
        <f t="shared" si="8"/>
        <v>100</v>
      </c>
    </row>
    <row r="397" spans="1:25" ht="75">
      <c r="A397" s="4"/>
      <c r="B397" s="6"/>
      <c r="C397" s="6"/>
      <c r="D397" s="11"/>
      <c r="E397" s="6"/>
      <c r="F397" s="6"/>
      <c r="G397" s="10"/>
      <c r="H397" s="9"/>
      <c r="I397" s="8"/>
      <c r="J397" s="70">
        <v>850</v>
      </c>
      <c r="K397" s="70"/>
      <c r="L397" s="75"/>
      <c r="M397" s="25" t="s">
        <v>9</v>
      </c>
      <c r="N397" s="26" t="s">
        <v>346</v>
      </c>
      <c r="O397" s="27">
        <v>502</v>
      </c>
      <c r="P397" s="28">
        <v>11</v>
      </c>
      <c r="Q397" s="28">
        <v>2</v>
      </c>
      <c r="R397" s="28" t="s">
        <v>5</v>
      </c>
      <c r="S397" s="29" t="s">
        <v>77</v>
      </c>
      <c r="T397" s="28" t="s">
        <v>5</v>
      </c>
      <c r="U397" s="30" t="s">
        <v>1</v>
      </c>
      <c r="V397" s="31" t="s">
        <v>9</v>
      </c>
      <c r="W397" s="32">
        <v>174400</v>
      </c>
      <c r="X397" s="32">
        <v>174400</v>
      </c>
      <c r="Y397" s="62">
        <f t="shared" si="8"/>
        <v>100</v>
      </c>
    </row>
    <row r="398" spans="1:25" ht="37.5">
      <c r="A398" s="4"/>
      <c r="B398" s="6"/>
      <c r="C398" s="8"/>
      <c r="D398" s="81">
        <v>111</v>
      </c>
      <c r="E398" s="81"/>
      <c r="F398" s="81"/>
      <c r="G398" s="81"/>
      <c r="H398" s="81"/>
      <c r="I398" s="81"/>
      <c r="J398" s="81"/>
      <c r="K398" s="81"/>
      <c r="L398" s="82"/>
      <c r="M398" s="25" t="s">
        <v>9</v>
      </c>
      <c r="N398" s="26" t="s">
        <v>347</v>
      </c>
      <c r="O398" s="27">
        <v>502</v>
      </c>
      <c r="P398" s="28">
        <v>11</v>
      </c>
      <c r="Q398" s="28">
        <v>2</v>
      </c>
      <c r="R398" s="28" t="s">
        <v>5</v>
      </c>
      <c r="S398" s="29" t="s">
        <v>77</v>
      </c>
      <c r="T398" s="28" t="s">
        <v>5</v>
      </c>
      <c r="U398" s="30" t="s">
        <v>37</v>
      </c>
      <c r="V398" s="31" t="s">
        <v>9</v>
      </c>
      <c r="W398" s="32">
        <v>174400</v>
      </c>
      <c r="X398" s="32">
        <v>174400</v>
      </c>
      <c r="Y398" s="62">
        <f t="shared" ref="Y398:Y453" si="9">X398/W398*100</f>
        <v>100</v>
      </c>
    </row>
    <row r="399" spans="1:25" ht="56.25">
      <c r="A399" s="4"/>
      <c r="B399" s="70" t="s">
        <v>49</v>
      </c>
      <c r="C399" s="70"/>
      <c r="D399" s="70"/>
      <c r="E399" s="70"/>
      <c r="F399" s="70"/>
      <c r="G399" s="70"/>
      <c r="H399" s="70"/>
      <c r="I399" s="70"/>
      <c r="J399" s="70"/>
      <c r="K399" s="70"/>
      <c r="L399" s="75"/>
      <c r="M399" s="25" t="s">
        <v>9</v>
      </c>
      <c r="N399" s="26" t="s">
        <v>299</v>
      </c>
      <c r="O399" s="27">
        <v>502</v>
      </c>
      <c r="P399" s="28">
        <v>11</v>
      </c>
      <c r="Q399" s="28">
        <v>2</v>
      </c>
      <c r="R399" s="28" t="s">
        <v>5</v>
      </c>
      <c r="S399" s="29" t="s">
        <v>77</v>
      </c>
      <c r="T399" s="28" t="s">
        <v>5</v>
      </c>
      <c r="U399" s="30" t="s">
        <v>37</v>
      </c>
      <c r="V399" s="31">
        <v>200</v>
      </c>
      <c r="W399" s="32">
        <v>174400</v>
      </c>
      <c r="X399" s="32">
        <v>174400</v>
      </c>
      <c r="Y399" s="62">
        <f t="shared" si="9"/>
        <v>100</v>
      </c>
    </row>
    <row r="400" spans="1:25" ht="56.25">
      <c r="A400" s="4"/>
      <c r="B400" s="70" t="s">
        <v>48</v>
      </c>
      <c r="C400" s="70"/>
      <c r="D400" s="70"/>
      <c r="E400" s="70"/>
      <c r="F400" s="70"/>
      <c r="G400" s="70"/>
      <c r="H400" s="70"/>
      <c r="I400" s="70"/>
      <c r="J400" s="70"/>
      <c r="K400" s="70"/>
      <c r="L400" s="75"/>
      <c r="M400" s="25" t="s">
        <v>9</v>
      </c>
      <c r="N400" s="26" t="s">
        <v>8</v>
      </c>
      <c r="O400" s="27">
        <v>502</v>
      </c>
      <c r="P400" s="28">
        <v>11</v>
      </c>
      <c r="Q400" s="28">
        <v>2</v>
      </c>
      <c r="R400" s="28" t="s">
        <v>5</v>
      </c>
      <c r="S400" s="29" t="s">
        <v>77</v>
      </c>
      <c r="T400" s="28" t="s">
        <v>5</v>
      </c>
      <c r="U400" s="30" t="s">
        <v>37</v>
      </c>
      <c r="V400" s="31" t="s">
        <v>3</v>
      </c>
      <c r="W400" s="32">
        <v>174400</v>
      </c>
      <c r="X400" s="32">
        <v>174400</v>
      </c>
      <c r="Y400" s="62">
        <f t="shared" si="9"/>
        <v>100</v>
      </c>
    </row>
    <row r="401" spans="1:25" s="44" customFormat="1" ht="75">
      <c r="A401" s="34"/>
      <c r="B401" s="83" t="s">
        <v>46</v>
      </c>
      <c r="C401" s="83"/>
      <c r="D401" s="83"/>
      <c r="E401" s="83"/>
      <c r="F401" s="83"/>
      <c r="G401" s="83"/>
      <c r="H401" s="83"/>
      <c r="I401" s="83"/>
      <c r="J401" s="83"/>
      <c r="K401" s="83"/>
      <c r="L401" s="84"/>
      <c r="M401" s="35">
        <v>2</v>
      </c>
      <c r="N401" s="36" t="s">
        <v>170</v>
      </c>
      <c r="O401" s="37">
        <v>503</v>
      </c>
      <c r="P401" s="38" t="s">
        <v>9</v>
      </c>
      <c r="Q401" s="38" t="s">
        <v>9</v>
      </c>
      <c r="R401" s="38" t="s">
        <v>9</v>
      </c>
      <c r="S401" s="39" t="s">
        <v>9</v>
      </c>
      <c r="T401" s="38" t="s">
        <v>9</v>
      </c>
      <c r="U401" s="40" t="s">
        <v>9</v>
      </c>
      <c r="V401" s="41" t="s">
        <v>9</v>
      </c>
      <c r="W401" s="42">
        <v>61221354.57</v>
      </c>
      <c r="X401" s="42">
        <v>61221354.57</v>
      </c>
      <c r="Y401" s="43">
        <f t="shared" si="9"/>
        <v>100</v>
      </c>
    </row>
    <row r="402" spans="1:25" ht="18.75">
      <c r="A402" s="4"/>
      <c r="B402" s="6"/>
      <c r="C402" s="6"/>
      <c r="D402" s="11"/>
      <c r="E402" s="6"/>
      <c r="F402" s="6"/>
      <c r="G402" s="7"/>
      <c r="H402" s="71" t="s">
        <v>71</v>
      </c>
      <c r="I402" s="71"/>
      <c r="J402" s="71"/>
      <c r="K402" s="71"/>
      <c r="L402" s="72"/>
      <c r="M402" s="25" t="s">
        <v>9</v>
      </c>
      <c r="N402" s="26" t="s">
        <v>361</v>
      </c>
      <c r="O402" s="27">
        <v>503</v>
      </c>
      <c r="P402" s="28">
        <v>7</v>
      </c>
      <c r="Q402" s="28">
        <v>0</v>
      </c>
      <c r="R402" s="28" t="s">
        <v>9</v>
      </c>
      <c r="S402" s="29" t="s">
        <v>9</v>
      </c>
      <c r="T402" s="28" t="s">
        <v>9</v>
      </c>
      <c r="U402" s="30" t="s">
        <v>9</v>
      </c>
      <c r="V402" s="31" t="s">
        <v>9</v>
      </c>
      <c r="W402" s="32">
        <v>7289085.5499999998</v>
      </c>
      <c r="X402" s="32">
        <v>7289085.5499999998</v>
      </c>
      <c r="Y402" s="62">
        <f t="shared" si="9"/>
        <v>100</v>
      </c>
    </row>
    <row r="403" spans="1:25" ht="18.75">
      <c r="A403" s="4"/>
      <c r="B403" s="6"/>
      <c r="C403" s="6"/>
      <c r="D403" s="11"/>
      <c r="E403" s="6"/>
      <c r="F403" s="6"/>
      <c r="G403" s="10"/>
      <c r="H403" s="12"/>
      <c r="I403" s="70">
        <v>800</v>
      </c>
      <c r="J403" s="70"/>
      <c r="K403" s="70"/>
      <c r="L403" s="75"/>
      <c r="M403" s="25" t="s">
        <v>9</v>
      </c>
      <c r="N403" s="26" t="s">
        <v>125</v>
      </c>
      <c r="O403" s="27">
        <v>503</v>
      </c>
      <c r="P403" s="28">
        <v>7</v>
      </c>
      <c r="Q403" s="28">
        <v>3</v>
      </c>
      <c r="R403" s="28" t="s">
        <v>9</v>
      </c>
      <c r="S403" s="29" t="s">
        <v>9</v>
      </c>
      <c r="T403" s="28" t="s">
        <v>9</v>
      </c>
      <c r="U403" s="30" t="s">
        <v>9</v>
      </c>
      <c r="V403" s="31" t="s">
        <v>9</v>
      </c>
      <c r="W403" s="32">
        <v>7289085.5499999998</v>
      </c>
      <c r="X403" s="32">
        <v>7289085.5499999998</v>
      </c>
      <c r="Y403" s="62">
        <f t="shared" si="9"/>
        <v>100</v>
      </c>
    </row>
    <row r="404" spans="1:25" ht="131.25">
      <c r="A404" s="4"/>
      <c r="B404" s="6"/>
      <c r="C404" s="6"/>
      <c r="D404" s="11"/>
      <c r="E404" s="6"/>
      <c r="F404" s="6"/>
      <c r="G404" s="10"/>
      <c r="H404" s="9"/>
      <c r="I404" s="8"/>
      <c r="J404" s="70">
        <v>870</v>
      </c>
      <c r="K404" s="70"/>
      <c r="L404" s="75"/>
      <c r="M404" s="25" t="s">
        <v>9</v>
      </c>
      <c r="N404" s="26" t="s">
        <v>304</v>
      </c>
      <c r="O404" s="27">
        <v>503</v>
      </c>
      <c r="P404" s="28">
        <v>7</v>
      </c>
      <c r="Q404" s="28">
        <v>3</v>
      </c>
      <c r="R404" s="28" t="s">
        <v>7</v>
      </c>
      <c r="S404" s="29" t="s">
        <v>39</v>
      </c>
      <c r="T404" s="28" t="s">
        <v>2</v>
      </c>
      <c r="U404" s="30" t="s">
        <v>1</v>
      </c>
      <c r="V404" s="31" t="s">
        <v>9</v>
      </c>
      <c r="W404" s="32">
        <v>7289085.5499999998</v>
      </c>
      <c r="X404" s="32">
        <v>7289085.5499999998</v>
      </c>
      <c r="Y404" s="62">
        <f t="shared" si="9"/>
        <v>100</v>
      </c>
    </row>
    <row r="405" spans="1:25" ht="56.25">
      <c r="A405" s="4"/>
      <c r="B405" s="70">
        <v>400</v>
      </c>
      <c r="C405" s="70"/>
      <c r="D405" s="70"/>
      <c r="E405" s="70"/>
      <c r="F405" s="70"/>
      <c r="G405" s="70"/>
      <c r="H405" s="70"/>
      <c r="I405" s="70"/>
      <c r="J405" s="70"/>
      <c r="K405" s="70"/>
      <c r="L405" s="75"/>
      <c r="M405" s="25" t="s">
        <v>9</v>
      </c>
      <c r="N405" s="26" t="s">
        <v>147</v>
      </c>
      <c r="O405" s="27">
        <v>503</v>
      </c>
      <c r="P405" s="28">
        <v>7</v>
      </c>
      <c r="Q405" s="28">
        <v>3</v>
      </c>
      <c r="R405" s="28" t="s">
        <v>7</v>
      </c>
      <c r="S405" s="29" t="s">
        <v>54</v>
      </c>
      <c r="T405" s="28" t="s">
        <v>2</v>
      </c>
      <c r="U405" s="30" t="s">
        <v>1</v>
      </c>
      <c r="V405" s="31" t="s">
        <v>9</v>
      </c>
      <c r="W405" s="32">
        <v>7289085.5499999998</v>
      </c>
      <c r="X405" s="32">
        <v>7289085.5499999998</v>
      </c>
      <c r="Y405" s="62">
        <f t="shared" si="9"/>
        <v>100</v>
      </c>
    </row>
    <row r="406" spans="1:25" ht="37.5">
      <c r="A406" s="4"/>
      <c r="B406" s="6"/>
      <c r="C406" s="8"/>
      <c r="D406" s="81">
        <v>401</v>
      </c>
      <c r="E406" s="81"/>
      <c r="F406" s="81"/>
      <c r="G406" s="81"/>
      <c r="H406" s="81"/>
      <c r="I406" s="81"/>
      <c r="J406" s="81"/>
      <c r="K406" s="81"/>
      <c r="L406" s="82"/>
      <c r="M406" s="25" t="s">
        <v>9</v>
      </c>
      <c r="N406" s="26" t="s">
        <v>168</v>
      </c>
      <c r="O406" s="27">
        <v>503</v>
      </c>
      <c r="P406" s="28">
        <v>7</v>
      </c>
      <c r="Q406" s="28">
        <v>3</v>
      </c>
      <c r="R406" s="28" t="s">
        <v>7</v>
      </c>
      <c r="S406" s="29" t="s">
        <v>54</v>
      </c>
      <c r="T406" s="28" t="s">
        <v>100</v>
      </c>
      <c r="U406" s="30" t="s">
        <v>1</v>
      </c>
      <c r="V406" s="31" t="s">
        <v>9</v>
      </c>
      <c r="W406" s="32">
        <v>7289085.5499999998</v>
      </c>
      <c r="X406" s="32">
        <v>7289085.5499999998</v>
      </c>
      <c r="Y406" s="62">
        <f t="shared" si="9"/>
        <v>100</v>
      </c>
    </row>
    <row r="407" spans="1:25" ht="37.5">
      <c r="A407" s="4"/>
      <c r="B407" s="70" t="s">
        <v>49</v>
      </c>
      <c r="C407" s="70"/>
      <c r="D407" s="70"/>
      <c r="E407" s="70"/>
      <c r="F407" s="70"/>
      <c r="G407" s="70"/>
      <c r="H407" s="70"/>
      <c r="I407" s="70"/>
      <c r="J407" s="70"/>
      <c r="K407" s="70"/>
      <c r="L407" s="75"/>
      <c r="M407" s="25" t="s">
        <v>9</v>
      </c>
      <c r="N407" s="26" t="s">
        <v>166</v>
      </c>
      <c r="O407" s="27">
        <v>503</v>
      </c>
      <c r="P407" s="28">
        <v>7</v>
      </c>
      <c r="Q407" s="28">
        <v>3</v>
      </c>
      <c r="R407" s="28" t="s">
        <v>7</v>
      </c>
      <c r="S407" s="29" t="s">
        <v>54</v>
      </c>
      <c r="T407" s="28" t="s">
        <v>100</v>
      </c>
      <c r="U407" s="30" t="s">
        <v>37</v>
      </c>
      <c r="V407" s="31" t="s">
        <v>9</v>
      </c>
      <c r="W407" s="32">
        <v>2693329.33</v>
      </c>
      <c r="X407" s="32">
        <v>2693329.33</v>
      </c>
      <c r="Y407" s="62">
        <f t="shared" si="9"/>
        <v>100</v>
      </c>
    </row>
    <row r="408" spans="1:25" ht="131.25">
      <c r="A408" s="4"/>
      <c r="B408" s="70" t="s">
        <v>48</v>
      </c>
      <c r="C408" s="70"/>
      <c r="D408" s="70"/>
      <c r="E408" s="70"/>
      <c r="F408" s="70"/>
      <c r="G408" s="70"/>
      <c r="H408" s="70"/>
      <c r="I408" s="70"/>
      <c r="J408" s="70"/>
      <c r="K408" s="70"/>
      <c r="L408" s="75"/>
      <c r="M408" s="25" t="s">
        <v>9</v>
      </c>
      <c r="N408" s="26" t="s">
        <v>27</v>
      </c>
      <c r="O408" s="27">
        <v>503</v>
      </c>
      <c r="P408" s="28">
        <v>7</v>
      </c>
      <c r="Q408" s="28">
        <v>3</v>
      </c>
      <c r="R408" s="28" t="s">
        <v>7</v>
      </c>
      <c r="S408" s="29" t="s">
        <v>54</v>
      </c>
      <c r="T408" s="28" t="s">
        <v>100</v>
      </c>
      <c r="U408" s="30" t="s">
        <v>37</v>
      </c>
      <c r="V408" s="31">
        <v>100</v>
      </c>
      <c r="W408" s="32">
        <v>1545605.11</v>
      </c>
      <c r="X408" s="32">
        <v>1545605.11</v>
      </c>
      <c r="Y408" s="62">
        <f t="shared" si="9"/>
        <v>100</v>
      </c>
    </row>
    <row r="409" spans="1:25" ht="37.5">
      <c r="A409" s="4"/>
      <c r="B409" s="70" t="s">
        <v>46</v>
      </c>
      <c r="C409" s="70"/>
      <c r="D409" s="70"/>
      <c r="E409" s="70"/>
      <c r="F409" s="70"/>
      <c r="G409" s="70"/>
      <c r="H409" s="70"/>
      <c r="I409" s="70"/>
      <c r="J409" s="70"/>
      <c r="K409" s="70"/>
      <c r="L409" s="75"/>
      <c r="M409" s="25" t="s">
        <v>9</v>
      </c>
      <c r="N409" s="26" t="s">
        <v>35</v>
      </c>
      <c r="O409" s="27">
        <v>503</v>
      </c>
      <c r="P409" s="28">
        <v>7</v>
      </c>
      <c r="Q409" s="28">
        <v>3</v>
      </c>
      <c r="R409" s="28" t="s">
        <v>7</v>
      </c>
      <c r="S409" s="29" t="s">
        <v>54</v>
      </c>
      <c r="T409" s="28" t="s">
        <v>100</v>
      </c>
      <c r="U409" s="30" t="s">
        <v>37</v>
      </c>
      <c r="V409" s="31" t="s">
        <v>34</v>
      </c>
      <c r="W409" s="32">
        <v>1545605.11</v>
      </c>
      <c r="X409" s="32">
        <v>1545605.11</v>
      </c>
      <c r="Y409" s="62">
        <f t="shared" si="9"/>
        <v>100</v>
      </c>
    </row>
    <row r="410" spans="1:25" ht="56.25">
      <c r="A410" s="4"/>
      <c r="B410" s="6"/>
      <c r="C410" s="6"/>
      <c r="D410" s="11"/>
      <c r="E410" s="6"/>
      <c r="F410" s="6"/>
      <c r="G410" s="7"/>
      <c r="H410" s="71" t="s">
        <v>68</v>
      </c>
      <c r="I410" s="71"/>
      <c r="J410" s="71"/>
      <c r="K410" s="71"/>
      <c r="L410" s="72"/>
      <c r="M410" s="25" t="s">
        <v>9</v>
      </c>
      <c r="N410" s="26" t="s">
        <v>299</v>
      </c>
      <c r="O410" s="27">
        <v>503</v>
      </c>
      <c r="P410" s="28">
        <v>7</v>
      </c>
      <c r="Q410" s="28">
        <v>3</v>
      </c>
      <c r="R410" s="28" t="s">
        <v>7</v>
      </c>
      <c r="S410" s="29" t="s">
        <v>54</v>
      </c>
      <c r="T410" s="28" t="s">
        <v>100</v>
      </c>
      <c r="U410" s="30" t="s">
        <v>37</v>
      </c>
      <c r="V410" s="31">
        <v>200</v>
      </c>
      <c r="W410" s="32">
        <v>1147724.22</v>
      </c>
      <c r="X410" s="32">
        <v>1147724.22</v>
      </c>
      <c r="Y410" s="62">
        <f t="shared" si="9"/>
        <v>100</v>
      </c>
    </row>
    <row r="411" spans="1:25" ht="56.25">
      <c r="A411" s="4"/>
      <c r="B411" s="6"/>
      <c r="C411" s="6"/>
      <c r="D411" s="11"/>
      <c r="E411" s="6"/>
      <c r="F411" s="6"/>
      <c r="G411" s="10"/>
      <c r="H411" s="12"/>
      <c r="I411" s="70">
        <v>500</v>
      </c>
      <c r="J411" s="70"/>
      <c r="K411" s="70"/>
      <c r="L411" s="75"/>
      <c r="M411" s="25" t="s">
        <v>9</v>
      </c>
      <c r="N411" s="26" t="s">
        <v>8</v>
      </c>
      <c r="O411" s="27">
        <v>503</v>
      </c>
      <c r="P411" s="28">
        <v>7</v>
      </c>
      <c r="Q411" s="28">
        <v>3</v>
      </c>
      <c r="R411" s="28" t="s">
        <v>7</v>
      </c>
      <c r="S411" s="29" t="s">
        <v>54</v>
      </c>
      <c r="T411" s="28" t="s">
        <v>100</v>
      </c>
      <c r="U411" s="30" t="s">
        <v>37</v>
      </c>
      <c r="V411" s="31" t="s">
        <v>3</v>
      </c>
      <c r="W411" s="32">
        <v>1147724.22</v>
      </c>
      <c r="X411" s="32">
        <v>1147724.22</v>
      </c>
      <c r="Y411" s="62">
        <f t="shared" si="9"/>
        <v>100</v>
      </c>
    </row>
    <row r="412" spans="1:25" ht="37.5">
      <c r="A412" s="4"/>
      <c r="B412" s="70" t="s">
        <v>49</v>
      </c>
      <c r="C412" s="70"/>
      <c r="D412" s="70"/>
      <c r="E412" s="70"/>
      <c r="F412" s="70"/>
      <c r="G412" s="70"/>
      <c r="H412" s="70"/>
      <c r="I412" s="70"/>
      <c r="J412" s="70"/>
      <c r="K412" s="70"/>
      <c r="L412" s="75"/>
      <c r="M412" s="25" t="s">
        <v>9</v>
      </c>
      <c r="N412" s="26" t="s">
        <v>313</v>
      </c>
      <c r="O412" s="27">
        <v>503</v>
      </c>
      <c r="P412" s="28">
        <v>7</v>
      </c>
      <c r="Q412" s="28">
        <v>3</v>
      </c>
      <c r="R412" s="28" t="s">
        <v>7</v>
      </c>
      <c r="S412" s="29" t="s">
        <v>54</v>
      </c>
      <c r="T412" s="28" t="s">
        <v>100</v>
      </c>
      <c r="U412" s="30" t="s">
        <v>31</v>
      </c>
      <c r="V412" s="31" t="s">
        <v>9</v>
      </c>
      <c r="W412" s="32">
        <v>83953</v>
      </c>
      <c r="X412" s="32">
        <v>83953</v>
      </c>
      <c r="Y412" s="62">
        <f t="shared" si="9"/>
        <v>100</v>
      </c>
    </row>
    <row r="413" spans="1:25" ht="56.25">
      <c r="A413" s="4"/>
      <c r="B413" s="70" t="s">
        <v>66</v>
      </c>
      <c r="C413" s="70"/>
      <c r="D413" s="70"/>
      <c r="E413" s="70"/>
      <c r="F413" s="70"/>
      <c r="G413" s="70"/>
      <c r="H413" s="70"/>
      <c r="I413" s="70"/>
      <c r="J413" s="70"/>
      <c r="K413" s="70"/>
      <c r="L413" s="75"/>
      <c r="M413" s="25" t="s">
        <v>9</v>
      </c>
      <c r="N413" s="26" t="s">
        <v>299</v>
      </c>
      <c r="O413" s="27">
        <v>503</v>
      </c>
      <c r="P413" s="28">
        <v>7</v>
      </c>
      <c r="Q413" s="28">
        <v>3</v>
      </c>
      <c r="R413" s="28" t="s">
        <v>7</v>
      </c>
      <c r="S413" s="29" t="s">
        <v>54</v>
      </c>
      <c r="T413" s="28" t="s">
        <v>100</v>
      </c>
      <c r="U413" s="30" t="s">
        <v>31</v>
      </c>
      <c r="V413" s="31">
        <v>200</v>
      </c>
      <c r="W413" s="32">
        <v>83953</v>
      </c>
      <c r="X413" s="32">
        <v>83953</v>
      </c>
      <c r="Y413" s="62">
        <f t="shared" si="9"/>
        <v>100</v>
      </c>
    </row>
    <row r="414" spans="1:25" ht="56.25">
      <c r="A414" s="4"/>
      <c r="B414" s="70" t="s">
        <v>64</v>
      </c>
      <c r="C414" s="70"/>
      <c r="D414" s="70"/>
      <c r="E414" s="70"/>
      <c r="F414" s="70"/>
      <c r="G414" s="70"/>
      <c r="H414" s="70"/>
      <c r="I414" s="70"/>
      <c r="J414" s="70"/>
      <c r="K414" s="70"/>
      <c r="L414" s="75"/>
      <c r="M414" s="25" t="s">
        <v>9</v>
      </c>
      <c r="N414" s="26" t="s">
        <v>8</v>
      </c>
      <c r="O414" s="27">
        <v>503</v>
      </c>
      <c r="P414" s="28">
        <v>7</v>
      </c>
      <c r="Q414" s="28">
        <v>3</v>
      </c>
      <c r="R414" s="28" t="s">
        <v>7</v>
      </c>
      <c r="S414" s="29" t="s">
        <v>54</v>
      </c>
      <c r="T414" s="28" t="s">
        <v>100</v>
      </c>
      <c r="U414" s="30" t="s">
        <v>31</v>
      </c>
      <c r="V414" s="31" t="s">
        <v>3</v>
      </c>
      <c r="W414" s="32">
        <v>83953</v>
      </c>
      <c r="X414" s="32">
        <v>83953</v>
      </c>
      <c r="Y414" s="62">
        <f t="shared" si="9"/>
        <v>100</v>
      </c>
    </row>
    <row r="415" spans="1:25" ht="37.5">
      <c r="A415" s="4"/>
      <c r="B415" s="6"/>
      <c r="C415" s="6"/>
      <c r="D415" s="11"/>
      <c r="E415" s="6"/>
      <c r="F415" s="6"/>
      <c r="G415" s="7"/>
      <c r="H415" s="71" t="s">
        <v>62</v>
      </c>
      <c r="I415" s="71"/>
      <c r="J415" s="71"/>
      <c r="K415" s="71"/>
      <c r="L415" s="72"/>
      <c r="M415" s="25" t="s">
        <v>9</v>
      </c>
      <c r="N415" s="26" t="s">
        <v>312</v>
      </c>
      <c r="O415" s="27">
        <v>503</v>
      </c>
      <c r="P415" s="28">
        <v>7</v>
      </c>
      <c r="Q415" s="28">
        <v>3</v>
      </c>
      <c r="R415" s="28" t="s">
        <v>7</v>
      </c>
      <c r="S415" s="29" t="s">
        <v>54</v>
      </c>
      <c r="T415" s="28" t="s">
        <v>100</v>
      </c>
      <c r="U415" s="30" t="s">
        <v>178</v>
      </c>
      <c r="V415" s="31" t="s">
        <v>9</v>
      </c>
      <c r="W415" s="32">
        <v>313800.71999999997</v>
      </c>
      <c r="X415" s="32">
        <v>313800.71999999997</v>
      </c>
      <c r="Y415" s="62">
        <f t="shared" si="9"/>
        <v>100</v>
      </c>
    </row>
    <row r="416" spans="1:25" ht="56.25">
      <c r="A416" s="4"/>
      <c r="B416" s="6"/>
      <c r="C416" s="6"/>
      <c r="D416" s="11"/>
      <c r="E416" s="6"/>
      <c r="F416" s="6"/>
      <c r="G416" s="10"/>
      <c r="H416" s="12"/>
      <c r="I416" s="70">
        <v>200</v>
      </c>
      <c r="J416" s="70"/>
      <c r="K416" s="70"/>
      <c r="L416" s="75"/>
      <c r="M416" s="25" t="s">
        <v>9</v>
      </c>
      <c r="N416" s="26" t="s">
        <v>299</v>
      </c>
      <c r="O416" s="27">
        <v>503</v>
      </c>
      <c r="P416" s="28">
        <v>7</v>
      </c>
      <c r="Q416" s="28">
        <v>3</v>
      </c>
      <c r="R416" s="28" t="s">
        <v>7</v>
      </c>
      <c r="S416" s="29" t="s">
        <v>54</v>
      </c>
      <c r="T416" s="28" t="s">
        <v>100</v>
      </c>
      <c r="U416" s="30" t="s">
        <v>178</v>
      </c>
      <c r="V416" s="31">
        <v>200</v>
      </c>
      <c r="W416" s="32">
        <v>313800.71999999997</v>
      </c>
      <c r="X416" s="32">
        <v>313800.71999999997</v>
      </c>
      <c r="Y416" s="62">
        <f t="shared" si="9"/>
        <v>100</v>
      </c>
    </row>
    <row r="417" spans="1:25" ht="56.25">
      <c r="A417" s="4"/>
      <c r="B417" s="6"/>
      <c r="C417" s="6"/>
      <c r="D417" s="11"/>
      <c r="E417" s="6"/>
      <c r="F417" s="6"/>
      <c r="G417" s="10"/>
      <c r="H417" s="9"/>
      <c r="I417" s="8"/>
      <c r="J417" s="70">
        <v>240</v>
      </c>
      <c r="K417" s="70"/>
      <c r="L417" s="75"/>
      <c r="M417" s="25" t="s">
        <v>9</v>
      </c>
      <c r="N417" s="26" t="s">
        <v>8</v>
      </c>
      <c r="O417" s="27">
        <v>503</v>
      </c>
      <c r="P417" s="28">
        <v>7</v>
      </c>
      <c r="Q417" s="28">
        <v>3</v>
      </c>
      <c r="R417" s="28" t="s">
        <v>7</v>
      </c>
      <c r="S417" s="29" t="s">
        <v>54</v>
      </c>
      <c r="T417" s="28" t="s">
        <v>100</v>
      </c>
      <c r="U417" s="30" t="s">
        <v>178</v>
      </c>
      <c r="V417" s="31" t="s">
        <v>3</v>
      </c>
      <c r="W417" s="32">
        <v>313800.71999999997</v>
      </c>
      <c r="X417" s="32">
        <v>313800.71999999997</v>
      </c>
      <c r="Y417" s="62">
        <f t="shared" si="9"/>
        <v>100</v>
      </c>
    </row>
    <row r="418" spans="1:25" ht="112.5">
      <c r="A418" s="4"/>
      <c r="B418" s="6"/>
      <c r="C418" s="6"/>
      <c r="D418" s="11"/>
      <c r="E418" s="6"/>
      <c r="F418" s="6"/>
      <c r="G418" s="7"/>
      <c r="H418" s="71" t="s">
        <v>61</v>
      </c>
      <c r="I418" s="71"/>
      <c r="J418" s="71"/>
      <c r="K418" s="71"/>
      <c r="L418" s="72"/>
      <c r="M418" s="25" t="s">
        <v>9</v>
      </c>
      <c r="N418" s="26" t="s">
        <v>300</v>
      </c>
      <c r="O418" s="27">
        <v>503</v>
      </c>
      <c r="P418" s="28">
        <v>7</v>
      </c>
      <c r="Q418" s="28">
        <v>3</v>
      </c>
      <c r="R418" s="28" t="s">
        <v>7</v>
      </c>
      <c r="S418" s="29" t="s">
        <v>54</v>
      </c>
      <c r="T418" s="28" t="s">
        <v>100</v>
      </c>
      <c r="U418" s="30" t="s">
        <v>188</v>
      </c>
      <c r="V418" s="31" t="s">
        <v>9</v>
      </c>
      <c r="W418" s="32">
        <v>227413.31</v>
      </c>
      <c r="X418" s="32">
        <v>227413.31</v>
      </c>
      <c r="Y418" s="62">
        <f t="shared" si="9"/>
        <v>100</v>
      </c>
    </row>
    <row r="419" spans="1:25" ht="131.25">
      <c r="A419" s="4"/>
      <c r="B419" s="6"/>
      <c r="C419" s="6"/>
      <c r="D419" s="11"/>
      <c r="E419" s="6"/>
      <c r="F419" s="6"/>
      <c r="G419" s="10"/>
      <c r="H419" s="12"/>
      <c r="I419" s="70">
        <v>100</v>
      </c>
      <c r="J419" s="70"/>
      <c r="K419" s="70"/>
      <c r="L419" s="75"/>
      <c r="M419" s="25" t="s">
        <v>9</v>
      </c>
      <c r="N419" s="26" t="s">
        <v>27</v>
      </c>
      <c r="O419" s="27">
        <v>503</v>
      </c>
      <c r="P419" s="28">
        <v>7</v>
      </c>
      <c r="Q419" s="28">
        <v>3</v>
      </c>
      <c r="R419" s="28" t="s">
        <v>7</v>
      </c>
      <c r="S419" s="29" t="s">
        <v>54</v>
      </c>
      <c r="T419" s="28" t="s">
        <v>100</v>
      </c>
      <c r="U419" s="30" t="s">
        <v>188</v>
      </c>
      <c r="V419" s="31">
        <v>100</v>
      </c>
      <c r="W419" s="32">
        <v>227413.31</v>
      </c>
      <c r="X419" s="32">
        <v>227413.31</v>
      </c>
      <c r="Y419" s="62">
        <f t="shared" si="9"/>
        <v>100</v>
      </c>
    </row>
    <row r="420" spans="1:25" ht="37.5">
      <c r="A420" s="4"/>
      <c r="B420" s="6"/>
      <c r="C420" s="6"/>
      <c r="D420" s="11"/>
      <c r="E420" s="6"/>
      <c r="F420" s="6"/>
      <c r="G420" s="10"/>
      <c r="H420" s="9"/>
      <c r="I420" s="8"/>
      <c r="J420" s="70">
        <v>120</v>
      </c>
      <c r="K420" s="70"/>
      <c r="L420" s="75"/>
      <c r="M420" s="25" t="s">
        <v>9</v>
      </c>
      <c r="N420" s="26" t="s">
        <v>35</v>
      </c>
      <c r="O420" s="27">
        <v>503</v>
      </c>
      <c r="P420" s="28">
        <v>7</v>
      </c>
      <c r="Q420" s="28">
        <v>3</v>
      </c>
      <c r="R420" s="28" t="s">
        <v>7</v>
      </c>
      <c r="S420" s="29" t="s">
        <v>54</v>
      </c>
      <c r="T420" s="28" t="s">
        <v>100</v>
      </c>
      <c r="U420" s="30" t="s">
        <v>188</v>
      </c>
      <c r="V420" s="31" t="s">
        <v>34</v>
      </c>
      <c r="W420" s="32">
        <v>227413.31</v>
      </c>
      <c r="X420" s="32">
        <v>227413.31</v>
      </c>
      <c r="Y420" s="62">
        <f t="shared" si="9"/>
        <v>100</v>
      </c>
    </row>
    <row r="421" spans="1:25" ht="112.5">
      <c r="A421" s="4"/>
      <c r="B421" s="6"/>
      <c r="C421" s="6"/>
      <c r="D421" s="11"/>
      <c r="E421" s="6"/>
      <c r="F421" s="6"/>
      <c r="G421" s="10"/>
      <c r="H421" s="9"/>
      <c r="I421" s="8"/>
      <c r="J421" s="70">
        <v>120</v>
      </c>
      <c r="K421" s="70"/>
      <c r="L421" s="75"/>
      <c r="M421" s="25" t="s">
        <v>9</v>
      </c>
      <c r="N421" s="26" t="s">
        <v>300</v>
      </c>
      <c r="O421" s="27">
        <v>503</v>
      </c>
      <c r="P421" s="28">
        <v>7</v>
      </c>
      <c r="Q421" s="28">
        <v>3</v>
      </c>
      <c r="R421" s="28" t="s">
        <v>7</v>
      </c>
      <c r="S421" s="29" t="s">
        <v>54</v>
      </c>
      <c r="T421" s="28" t="s">
        <v>100</v>
      </c>
      <c r="U421" s="30" t="s">
        <v>380</v>
      </c>
      <c r="V421" s="31" t="s">
        <v>9</v>
      </c>
      <c r="W421" s="32">
        <v>1486632</v>
      </c>
      <c r="X421" s="33">
        <v>1486632</v>
      </c>
      <c r="Y421" s="62">
        <f t="shared" si="9"/>
        <v>100</v>
      </c>
    </row>
    <row r="422" spans="1:25" ht="131.25">
      <c r="A422" s="4"/>
      <c r="B422" s="6"/>
      <c r="C422" s="6"/>
      <c r="D422" s="11"/>
      <c r="E422" s="6"/>
      <c r="F422" s="6"/>
      <c r="G422" s="10"/>
      <c r="H422" s="12"/>
      <c r="I422" s="70">
        <v>200</v>
      </c>
      <c r="J422" s="70"/>
      <c r="K422" s="70"/>
      <c r="L422" s="75"/>
      <c r="M422" s="25" t="s">
        <v>9</v>
      </c>
      <c r="N422" s="26" t="s">
        <v>27</v>
      </c>
      <c r="O422" s="27">
        <v>503</v>
      </c>
      <c r="P422" s="28">
        <v>7</v>
      </c>
      <c r="Q422" s="28">
        <v>3</v>
      </c>
      <c r="R422" s="28" t="s">
        <v>7</v>
      </c>
      <c r="S422" s="29" t="s">
        <v>54</v>
      </c>
      <c r="T422" s="28" t="s">
        <v>100</v>
      </c>
      <c r="U422" s="30" t="s">
        <v>380</v>
      </c>
      <c r="V422" s="31">
        <v>100</v>
      </c>
      <c r="W422" s="32">
        <v>1486632</v>
      </c>
      <c r="X422" s="33">
        <v>1486632</v>
      </c>
      <c r="Y422" s="62">
        <f t="shared" si="9"/>
        <v>100</v>
      </c>
    </row>
    <row r="423" spans="1:25" ht="37.5">
      <c r="A423" s="4"/>
      <c r="B423" s="6"/>
      <c r="C423" s="6"/>
      <c r="D423" s="11"/>
      <c r="E423" s="6"/>
      <c r="F423" s="6"/>
      <c r="G423" s="10"/>
      <c r="H423" s="9"/>
      <c r="I423" s="8"/>
      <c r="J423" s="70">
        <v>240</v>
      </c>
      <c r="K423" s="70"/>
      <c r="L423" s="75"/>
      <c r="M423" s="25" t="s">
        <v>9</v>
      </c>
      <c r="N423" s="26" t="s">
        <v>35</v>
      </c>
      <c r="O423" s="27">
        <v>503</v>
      </c>
      <c r="P423" s="28">
        <v>7</v>
      </c>
      <c r="Q423" s="28">
        <v>3</v>
      </c>
      <c r="R423" s="28" t="s">
        <v>7</v>
      </c>
      <c r="S423" s="29" t="s">
        <v>54</v>
      </c>
      <c r="T423" s="28" t="s">
        <v>100</v>
      </c>
      <c r="U423" s="30" t="s">
        <v>380</v>
      </c>
      <c r="V423" s="31" t="s">
        <v>34</v>
      </c>
      <c r="W423" s="32">
        <v>1486632</v>
      </c>
      <c r="X423" s="33">
        <v>1486632</v>
      </c>
      <c r="Y423" s="62">
        <f t="shared" si="9"/>
        <v>100</v>
      </c>
    </row>
    <row r="424" spans="1:25" ht="168.75">
      <c r="A424" s="4"/>
      <c r="B424" s="6"/>
      <c r="C424" s="6"/>
      <c r="D424" s="11"/>
      <c r="E424" s="6"/>
      <c r="F424" s="6"/>
      <c r="G424" s="10"/>
      <c r="H424" s="12"/>
      <c r="I424" s="70">
        <v>800</v>
      </c>
      <c r="J424" s="70"/>
      <c r="K424" s="70"/>
      <c r="L424" s="75"/>
      <c r="M424" s="25" t="s">
        <v>9</v>
      </c>
      <c r="N424" s="26" t="s">
        <v>314</v>
      </c>
      <c r="O424" s="27">
        <v>503</v>
      </c>
      <c r="P424" s="28">
        <v>7</v>
      </c>
      <c r="Q424" s="28">
        <v>3</v>
      </c>
      <c r="R424" s="28" t="s">
        <v>7</v>
      </c>
      <c r="S424" s="29" t="s">
        <v>54</v>
      </c>
      <c r="T424" s="28" t="s">
        <v>100</v>
      </c>
      <c r="U424" s="30" t="s">
        <v>381</v>
      </c>
      <c r="V424" s="31" t="s">
        <v>9</v>
      </c>
      <c r="W424" s="32">
        <v>321536</v>
      </c>
      <c r="X424" s="33">
        <v>321536</v>
      </c>
      <c r="Y424" s="62">
        <f t="shared" si="9"/>
        <v>100</v>
      </c>
    </row>
    <row r="425" spans="1:25" ht="131.25">
      <c r="A425" s="4"/>
      <c r="B425" s="6"/>
      <c r="C425" s="6"/>
      <c r="D425" s="11"/>
      <c r="E425" s="6"/>
      <c r="F425" s="6"/>
      <c r="G425" s="10"/>
      <c r="H425" s="9"/>
      <c r="I425" s="8"/>
      <c r="J425" s="70">
        <v>810</v>
      </c>
      <c r="K425" s="70"/>
      <c r="L425" s="75"/>
      <c r="M425" s="25" t="s">
        <v>9</v>
      </c>
      <c r="N425" s="26" t="s">
        <v>27</v>
      </c>
      <c r="O425" s="27">
        <v>503</v>
      </c>
      <c r="P425" s="28">
        <v>7</v>
      </c>
      <c r="Q425" s="28">
        <v>3</v>
      </c>
      <c r="R425" s="28" t="s">
        <v>7</v>
      </c>
      <c r="S425" s="29" t="s">
        <v>54</v>
      </c>
      <c r="T425" s="28" t="s">
        <v>100</v>
      </c>
      <c r="U425" s="30" t="s">
        <v>381</v>
      </c>
      <c r="V425" s="31">
        <v>100</v>
      </c>
      <c r="W425" s="32">
        <v>321536</v>
      </c>
      <c r="X425" s="33">
        <v>321536</v>
      </c>
      <c r="Y425" s="62">
        <f t="shared" si="9"/>
        <v>100</v>
      </c>
    </row>
    <row r="426" spans="1:25" ht="37.5">
      <c r="A426" s="4"/>
      <c r="B426" s="6"/>
      <c r="C426" s="6"/>
      <c r="D426" s="11"/>
      <c r="E426" s="6"/>
      <c r="F426" s="6"/>
      <c r="G426" s="7"/>
      <c r="H426" s="71" t="s">
        <v>60</v>
      </c>
      <c r="I426" s="71"/>
      <c r="J426" s="71"/>
      <c r="K426" s="71"/>
      <c r="L426" s="72"/>
      <c r="M426" s="25" t="s">
        <v>9</v>
      </c>
      <c r="N426" s="26" t="s">
        <v>35</v>
      </c>
      <c r="O426" s="27">
        <v>503</v>
      </c>
      <c r="P426" s="28">
        <v>7</v>
      </c>
      <c r="Q426" s="28">
        <v>3</v>
      </c>
      <c r="R426" s="28" t="s">
        <v>7</v>
      </c>
      <c r="S426" s="29" t="s">
        <v>54</v>
      </c>
      <c r="T426" s="28" t="s">
        <v>100</v>
      </c>
      <c r="U426" s="30" t="s">
        <v>381</v>
      </c>
      <c r="V426" s="31" t="s">
        <v>34</v>
      </c>
      <c r="W426" s="32">
        <v>321536</v>
      </c>
      <c r="X426" s="33">
        <v>321536</v>
      </c>
      <c r="Y426" s="62">
        <f t="shared" si="9"/>
        <v>100</v>
      </c>
    </row>
    <row r="427" spans="1:25" ht="112.5">
      <c r="A427" s="4"/>
      <c r="B427" s="6"/>
      <c r="C427" s="6"/>
      <c r="D427" s="11"/>
      <c r="E427" s="6"/>
      <c r="F427" s="6"/>
      <c r="G427" s="10"/>
      <c r="H427" s="12"/>
      <c r="I427" s="70">
        <v>800</v>
      </c>
      <c r="J427" s="70"/>
      <c r="K427" s="70"/>
      <c r="L427" s="75"/>
      <c r="M427" s="25" t="s">
        <v>9</v>
      </c>
      <c r="N427" s="26" t="s">
        <v>300</v>
      </c>
      <c r="O427" s="27">
        <v>503</v>
      </c>
      <c r="P427" s="28">
        <v>7</v>
      </c>
      <c r="Q427" s="28">
        <v>3</v>
      </c>
      <c r="R427" s="28" t="s">
        <v>7</v>
      </c>
      <c r="S427" s="29" t="s">
        <v>54</v>
      </c>
      <c r="T427" s="28" t="s">
        <v>100</v>
      </c>
      <c r="U427" s="30" t="s">
        <v>366</v>
      </c>
      <c r="V427" s="31" t="s">
        <v>9</v>
      </c>
      <c r="W427" s="32">
        <v>2159173.19</v>
      </c>
      <c r="X427" s="32">
        <v>2159173.19</v>
      </c>
      <c r="Y427" s="62">
        <f t="shared" si="9"/>
        <v>100</v>
      </c>
    </row>
    <row r="428" spans="1:25" ht="131.25">
      <c r="A428" s="4"/>
      <c r="B428" s="6"/>
      <c r="C428" s="6"/>
      <c r="D428" s="11"/>
      <c r="E428" s="6"/>
      <c r="F428" s="6"/>
      <c r="G428" s="10"/>
      <c r="H428" s="9"/>
      <c r="I428" s="8"/>
      <c r="J428" s="70">
        <v>810</v>
      </c>
      <c r="K428" s="70"/>
      <c r="L428" s="75"/>
      <c r="M428" s="25" t="s">
        <v>9</v>
      </c>
      <c r="N428" s="26" t="s">
        <v>27</v>
      </c>
      <c r="O428" s="27">
        <v>503</v>
      </c>
      <c r="P428" s="28">
        <v>7</v>
      </c>
      <c r="Q428" s="28">
        <v>3</v>
      </c>
      <c r="R428" s="28" t="s">
        <v>7</v>
      </c>
      <c r="S428" s="29" t="s">
        <v>54</v>
      </c>
      <c r="T428" s="28" t="s">
        <v>100</v>
      </c>
      <c r="U428" s="30" t="s">
        <v>366</v>
      </c>
      <c r="V428" s="31">
        <v>100</v>
      </c>
      <c r="W428" s="32">
        <v>2159173.19</v>
      </c>
      <c r="X428" s="32">
        <v>2159173.19</v>
      </c>
      <c r="Y428" s="62">
        <f t="shared" si="9"/>
        <v>100</v>
      </c>
    </row>
    <row r="429" spans="1:25" ht="37.5">
      <c r="A429" s="4"/>
      <c r="B429" s="6"/>
      <c r="C429" s="6"/>
      <c r="D429" s="11"/>
      <c r="E429" s="6"/>
      <c r="F429" s="6"/>
      <c r="G429" s="7"/>
      <c r="H429" s="71" t="s">
        <v>59</v>
      </c>
      <c r="I429" s="71"/>
      <c r="J429" s="71"/>
      <c r="K429" s="71"/>
      <c r="L429" s="72"/>
      <c r="M429" s="25" t="s">
        <v>9</v>
      </c>
      <c r="N429" s="26" t="s">
        <v>35</v>
      </c>
      <c r="O429" s="27">
        <v>503</v>
      </c>
      <c r="P429" s="28">
        <v>7</v>
      </c>
      <c r="Q429" s="28">
        <v>3</v>
      </c>
      <c r="R429" s="28" t="s">
        <v>7</v>
      </c>
      <c r="S429" s="29" t="s">
        <v>54</v>
      </c>
      <c r="T429" s="28" t="s">
        <v>100</v>
      </c>
      <c r="U429" s="30" t="s">
        <v>366</v>
      </c>
      <c r="V429" s="31" t="s">
        <v>34</v>
      </c>
      <c r="W429" s="32">
        <v>2159173.19</v>
      </c>
      <c r="X429" s="32">
        <v>2159173.19</v>
      </c>
      <c r="Y429" s="62">
        <f t="shared" si="9"/>
        <v>100</v>
      </c>
    </row>
    <row r="430" spans="1:25" ht="168.75">
      <c r="A430" s="4"/>
      <c r="B430" s="6"/>
      <c r="C430" s="6"/>
      <c r="D430" s="11"/>
      <c r="E430" s="6"/>
      <c r="F430" s="6"/>
      <c r="G430" s="10"/>
      <c r="H430" s="12"/>
      <c r="I430" s="70">
        <v>800</v>
      </c>
      <c r="J430" s="70"/>
      <c r="K430" s="70"/>
      <c r="L430" s="75"/>
      <c r="M430" s="25" t="s">
        <v>9</v>
      </c>
      <c r="N430" s="26" t="s">
        <v>314</v>
      </c>
      <c r="O430" s="27">
        <v>503</v>
      </c>
      <c r="P430" s="28">
        <v>7</v>
      </c>
      <c r="Q430" s="28">
        <v>3</v>
      </c>
      <c r="R430" s="28" t="s">
        <v>7</v>
      </c>
      <c r="S430" s="29" t="s">
        <v>54</v>
      </c>
      <c r="T430" s="28" t="s">
        <v>100</v>
      </c>
      <c r="U430" s="30" t="s">
        <v>382</v>
      </c>
      <c r="V430" s="31" t="s">
        <v>9</v>
      </c>
      <c r="W430" s="32">
        <v>3248</v>
      </c>
      <c r="X430" s="32">
        <v>3248</v>
      </c>
      <c r="Y430" s="62">
        <f t="shared" si="9"/>
        <v>100</v>
      </c>
    </row>
    <row r="431" spans="1:25" ht="131.25">
      <c r="A431" s="4"/>
      <c r="B431" s="6"/>
      <c r="C431" s="6"/>
      <c r="D431" s="11"/>
      <c r="E431" s="6"/>
      <c r="F431" s="6"/>
      <c r="G431" s="10"/>
      <c r="H431" s="9"/>
      <c r="I431" s="8"/>
      <c r="J431" s="70">
        <v>810</v>
      </c>
      <c r="K431" s="70"/>
      <c r="L431" s="75"/>
      <c r="M431" s="25" t="s">
        <v>9</v>
      </c>
      <c r="N431" s="26" t="s">
        <v>27</v>
      </c>
      <c r="O431" s="27">
        <v>503</v>
      </c>
      <c r="P431" s="28">
        <v>7</v>
      </c>
      <c r="Q431" s="28">
        <v>3</v>
      </c>
      <c r="R431" s="28" t="s">
        <v>7</v>
      </c>
      <c r="S431" s="29" t="s">
        <v>54</v>
      </c>
      <c r="T431" s="28" t="s">
        <v>100</v>
      </c>
      <c r="U431" s="30" t="s">
        <v>382</v>
      </c>
      <c r="V431" s="31">
        <v>100</v>
      </c>
      <c r="W431" s="32">
        <v>3248</v>
      </c>
      <c r="X431" s="32">
        <v>3248</v>
      </c>
      <c r="Y431" s="62">
        <f t="shared" si="9"/>
        <v>100</v>
      </c>
    </row>
    <row r="432" spans="1:25" ht="37.5">
      <c r="A432" s="4"/>
      <c r="B432" s="70" t="s">
        <v>56</v>
      </c>
      <c r="C432" s="70"/>
      <c r="D432" s="70"/>
      <c r="E432" s="70"/>
      <c r="F432" s="70"/>
      <c r="G432" s="70"/>
      <c r="H432" s="70"/>
      <c r="I432" s="70"/>
      <c r="J432" s="70"/>
      <c r="K432" s="70"/>
      <c r="L432" s="75"/>
      <c r="M432" s="25" t="s">
        <v>9</v>
      </c>
      <c r="N432" s="26" t="s">
        <v>35</v>
      </c>
      <c r="O432" s="27">
        <v>503</v>
      </c>
      <c r="P432" s="28">
        <v>7</v>
      </c>
      <c r="Q432" s="28">
        <v>3</v>
      </c>
      <c r="R432" s="28" t="s">
        <v>7</v>
      </c>
      <c r="S432" s="29" t="s">
        <v>54</v>
      </c>
      <c r="T432" s="28" t="s">
        <v>100</v>
      </c>
      <c r="U432" s="30" t="s">
        <v>382</v>
      </c>
      <c r="V432" s="31" t="s">
        <v>34</v>
      </c>
      <c r="W432" s="32">
        <v>3248</v>
      </c>
      <c r="X432" s="32">
        <v>3248</v>
      </c>
      <c r="Y432" s="62">
        <f t="shared" si="9"/>
        <v>100</v>
      </c>
    </row>
    <row r="433" spans="1:25" ht="18.75">
      <c r="A433" s="4"/>
      <c r="B433" s="6"/>
      <c r="C433" s="6"/>
      <c r="D433" s="11"/>
      <c r="E433" s="6"/>
      <c r="F433" s="6"/>
      <c r="G433" s="7"/>
      <c r="H433" s="71" t="s">
        <v>55</v>
      </c>
      <c r="I433" s="71"/>
      <c r="J433" s="71"/>
      <c r="K433" s="71"/>
      <c r="L433" s="72"/>
      <c r="M433" s="25" t="s">
        <v>9</v>
      </c>
      <c r="N433" s="26" t="s">
        <v>367</v>
      </c>
      <c r="O433" s="27">
        <v>503</v>
      </c>
      <c r="P433" s="28">
        <v>8</v>
      </c>
      <c r="Q433" s="28">
        <v>0</v>
      </c>
      <c r="R433" s="28" t="s">
        <v>9</v>
      </c>
      <c r="S433" s="29" t="s">
        <v>9</v>
      </c>
      <c r="T433" s="28" t="s">
        <v>9</v>
      </c>
      <c r="U433" s="30" t="s">
        <v>9</v>
      </c>
      <c r="V433" s="31" t="s">
        <v>9</v>
      </c>
      <c r="W433" s="32">
        <v>53932269.020000003</v>
      </c>
      <c r="X433" s="32">
        <v>53932269.020000003</v>
      </c>
      <c r="Y433" s="62">
        <f t="shared" si="9"/>
        <v>100</v>
      </c>
    </row>
    <row r="434" spans="1:25" ht="18.75">
      <c r="A434" s="4"/>
      <c r="B434" s="6"/>
      <c r="C434" s="6"/>
      <c r="D434" s="11"/>
      <c r="E434" s="6"/>
      <c r="F434" s="6"/>
      <c r="G434" s="10"/>
      <c r="H434" s="12"/>
      <c r="I434" s="70">
        <v>100</v>
      </c>
      <c r="J434" s="70"/>
      <c r="K434" s="70"/>
      <c r="L434" s="75"/>
      <c r="M434" s="25" t="s">
        <v>9</v>
      </c>
      <c r="N434" s="26" t="s">
        <v>165</v>
      </c>
      <c r="O434" s="27">
        <v>503</v>
      </c>
      <c r="P434" s="28">
        <v>8</v>
      </c>
      <c r="Q434" s="28">
        <v>1</v>
      </c>
      <c r="R434" s="28" t="s">
        <v>9</v>
      </c>
      <c r="S434" s="29" t="s">
        <v>9</v>
      </c>
      <c r="T434" s="28" t="s">
        <v>9</v>
      </c>
      <c r="U434" s="30" t="s">
        <v>9</v>
      </c>
      <c r="V434" s="31" t="s">
        <v>9</v>
      </c>
      <c r="W434" s="32">
        <v>40928660.43</v>
      </c>
      <c r="X434" s="32">
        <v>40928660.43</v>
      </c>
      <c r="Y434" s="62">
        <f t="shared" si="9"/>
        <v>100</v>
      </c>
    </row>
    <row r="435" spans="1:25" ht="131.25">
      <c r="A435" s="4"/>
      <c r="B435" s="6"/>
      <c r="C435" s="6"/>
      <c r="D435" s="11"/>
      <c r="E435" s="6"/>
      <c r="F435" s="6"/>
      <c r="G435" s="10"/>
      <c r="H435" s="9"/>
      <c r="I435" s="8"/>
      <c r="J435" s="70">
        <v>120</v>
      </c>
      <c r="K435" s="70"/>
      <c r="L435" s="75"/>
      <c r="M435" s="25" t="s">
        <v>9</v>
      </c>
      <c r="N435" s="26" t="s">
        <v>304</v>
      </c>
      <c r="O435" s="27">
        <v>503</v>
      </c>
      <c r="P435" s="28">
        <v>8</v>
      </c>
      <c r="Q435" s="28">
        <v>1</v>
      </c>
      <c r="R435" s="28" t="s">
        <v>7</v>
      </c>
      <c r="S435" s="29" t="s">
        <v>39</v>
      </c>
      <c r="T435" s="28" t="s">
        <v>2</v>
      </c>
      <c r="U435" s="30" t="s">
        <v>1</v>
      </c>
      <c r="V435" s="31" t="s">
        <v>9</v>
      </c>
      <c r="W435" s="32">
        <v>39703948.770000003</v>
      </c>
      <c r="X435" s="32">
        <v>39703948.770000003</v>
      </c>
      <c r="Y435" s="62">
        <f t="shared" si="9"/>
        <v>100</v>
      </c>
    </row>
    <row r="436" spans="1:25" ht="56.25">
      <c r="A436" s="4"/>
      <c r="B436" s="6"/>
      <c r="C436" s="6"/>
      <c r="D436" s="11"/>
      <c r="E436" s="6"/>
      <c r="F436" s="6"/>
      <c r="G436" s="10"/>
      <c r="H436" s="12"/>
      <c r="I436" s="70">
        <v>200</v>
      </c>
      <c r="J436" s="70"/>
      <c r="K436" s="70"/>
      <c r="L436" s="75"/>
      <c r="M436" s="25" t="s">
        <v>9</v>
      </c>
      <c r="N436" s="26" t="s">
        <v>147</v>
      </c>
      <c r="O436" s="27">
        <v>503</v>
      </c>
      <c r="P436" s="28">
        <v>8</v>
      </c>
      <c r="Q436" s="28">
        <v>1</v>
      </c>
      <c r="R436" s="28" t="s">
        <v>7</v>
      </c>
      <c r="S436" s="29" t="s">
        <v>54</v>
      </c>
      <c r="T436" s="28" t="s">
        <v>2</v>
      </c>
      <c r="U436" s="30" t="s">
        <v>1</v>
      </c>
      <c r="V436" s="31" t="s">
        <v>9</v>
      </c>
      <c r="W436" s="32">
        <v>39655948.770000003</v>
      </c>
      <c r="X436" s="32">
        <v>39655948.770000003</v>
      </c>
      <c r="Y436" s="62">
        <f t="shared" si="9"/>
        <v>100</v>
      </c>
    </row>
    <row r="437" spans="1:25" ht="37.5">
      <c r="A437" s="4"/>
      <c r="B437" s="6"/>
      <c r="C437" s="6"/>
      <c r="D437" s="11"/>
      <c r="E437" s="6"/>
      <c r="F437" s="6"/>
      <c r="G437" s="10"/>
      <c r="H437" s="9"/>
      <c r="I437" s="8"/>
      <c r="J437" s="70">
        <v>240</v>
      </c>
      <c r="K437" s="70"/>
      <c r="L437" s="75"/>
      <c r="M437" s="25" t="s">
        <v>9</v>
      </c>
      <c r="N437" s="26" t="s">
        <v>163</v>
      </c>
      <c r="O437" s="27">
        <v>503</v>
      </c>
      <c r="P437" s="28">
        <v>8</v>
      </c>
      <c r="Q437" s="28">
        <v>1</v>
      </c>
      <c r="R437" s="28" t="s">
        <v>7</v>
      </c>
      <c r="S437" s="29" t="s">
        <v>54</v>
      </c>
      <c r="T437" s="28" t="s">
        <v>7</v>
      </c>
      <c r="U437" s="30" t="s">
        <v>1</v>
      </c>
      <c r="V437" s="31" t="s">
        <v>9</v>
      </c>
      <c r="W437" s="32">
        <v>20750928.190000001</v>
      </c>
      <c r="X437" s="32">
        <v>20750928.190000001</v>
      </c>
      <c r="Y437" s="62">
        <f t="shared" si="9"/>
        <v>100</v>
      </c>
    </row>
    <row r="438" spans="1:25" ht="37.5">
      <c r="A438" s="4"/>
      <c r="B438" s="70">
        <v>1300</v>
      </c>
      <c r="C438" s="70"/>
      <c r="D438" s="70"/>
      <c r="E438" s="70"/>
      <c r="F438" s="70"/>
      <c r="G438" s="70"/>
      <c r="H438" s="70"/>
      <c r="I438" s="70"/>
      <c r="J438" s="70"/>
      <c r="K438" s="70"/>
      <c r="L438" s="75"/>
      <c r="M438" s="25" t="s">
        <v>9</v>
      </c>
      <c r="N438" s="26" t="s">
        <v>161</v>
      </c>
      <c r="O438" s="27">
        <v>503</v>
      </c>
      <c r="P438" s="28">
        <v>8</v>
      </c>
      <c r="Q438" s="28">
        <v>1</v>
      </c>
      <c r="R438" s="28" t="s">
        <v>7</v>
      </c>
      <c r="S438" s="29" t="s">
        <v>54</v>
      </c>
      <c r="T438" s="28" t="s">
        <v>7</v>
      </c>
      <c r="U438" s="30" t="s">
        <v>37</v>
      </c>
      <c r="V438" s="31" t="s">
        <v>9</v>
      </c>
      <c r="W438" s="32">
        <v>4312232.75</v>
      </c>
      <c r="X438" s="32">
        <v>4312232.75</v>
      </c>
      <c r="Y438" s="62">
        <f t="shared" si="9"/>
        <v>100</v>
      </c>
    </row>
    <row r="439" spans="1:25" ht="131.25">
      <c r="A439" s="4"/>
      <c r="B439" s="6"/>
      <c r="C439" s="8"/>
      <c r="D439" s="81">
        <v>1301</v>
      </c>
      <c r="E439" s="81"/>
      <c r="F439" s="81"/>
      <c r="G439" s="81"/>
      <c r="H439" s="81"/>
      <c r="I439" s="81"/>
      <c r="J439" s="81"/>
      <c r="K439" s="81"/>
      <c r="L439" s="82"/>
      <c r="M439" s="25" t="s">
        <v>9</v>
      </c>
      <c r="N439" s="26" t="s">
        <v>27</v>
      </c>
      <c r="O439" s="27">
        <v>503</v>
      </c>
      <c r="P439" s="28">
        <v>8</v>
      </c>
      <c r="Q439" s="28">
        <v>1</v>
      </c>
      <c r="R439" s="28" t="s">
        <v>7</v>
      </c>
      <c r="S439" s="29" t="s">
        <v>54</v>
      </c>
      <c r="T439" s="28" t="s">
        <v>7</v>
      </c>
      <c r="U439" s="30" t="s">
        <v>37</v>
      </c>
      <c r="V439" s="31">
        <v>100</v>
      </c>
      <c r="W439" s="32">
        <v>740</v>
      </c>
      <c r="X439" s="32">
        <v>740</v>
      </c>
      <c r="Y439" s="62">
        <f t="shared" si="9"/>
        <v>100</v>
      </c>
    </row>
    <row r="440" spans="1:25" ht="37.5">
      <c r="A440" s="4"/>
      <c r="B440" s="70" t="s">
        <v>49</v>
      </c>
      <c r="C440" s="70"/>
      <c r="D440" s="70"/>
      <c r="E440" s="70"/>
      <c r="F440" s="70"/>
      <c r="G440" s="70"/>
      <c r="H440" s="70"/>
      <c r="I440" s="70"/>
      <c r="J440" s="70"/>
      <c r="K440" s="70"/>
      <c r="L440" s="75"/>
      <c r="M440" s="25" t="s">
        <v>9</v>
      </c>
      <c r="N440" s="26" t="s">
        <v>35</v>
      </c>
      <c r="O440" s="27">
        <v>503</v>
      </c>
      <c r="P440" s="28">
        <v>8</v>
      </c>
      <c r="Q440" s="28">
        <v>1</v>
      </c>
      <c r="R440" s="28" t="s">
        <v>7</v>
      </c>
      <c r="S440" s="29" t="s">
        <v>54</v>
      </c>
      <c r="T440" s="28" t="s">
        <v>7</v>
      </c>
      <c r="U440" s="30" t="s">
        <v>37</v>
      </c>
      <c r="V440" s="31" t="s">
        <v>34</v>
      </c>
      <c r="W440" s="32">
        <v>740</v>
      </c>
      <c r="X440" s="32">
        <v>740</v>
      </c>
      <c r="Y440" s="62">
        <f t="shared" si="9"/>
        <v>100</v>
      </c>
    </row>
    <row r="441" spans="1:25" ht="56.25">
      <c r="A441" s="4"/>
      <c r="B441" s="70" t="s">
        <v>48</v>
      </c>
      <c r="C441" s="70"/>
      <c r="D441" s="70"/>
      <c r="E441" s="70"/>
      <c r="F441" s="70"/>
      <c r="G441" s="70"/>
      <c r="H441" s="70"/>
      <c r="I441" s="70"/>
      <c r="J441" s="70"/>
      <c r="K441" s="70"/>
      <c r="L441" s="75"/>
      <c r="M441" s="25" t="s">
        <v>9</v>
      </c>
      <c r="N441" s="26" t="s">
        <v>299</v>
      </c>
      <c r="O441" s="27">
        <v>503</v>
      </c>
      <c r="P441" s="28">
        <v>8</v>
      </c>
      <c r="Q441" s="28">
        <v>1</v>
      </c>
      <c r="R441" s="28" t="s">
        <v>7</v>
      </c>
      <c r="S441" s="29" t="s">
        <v>54</v>
      </c>
      <c r="T441" s="28" t="s">
        <v>7</v>
      </c>
      <c r="U441" s="30" t="s">
        <v>37</v>
      </c>
      <c r="V441" s="31">
        <v>200</v>
      </c>
      <c r="W441" s="32">
        <v>4285164.21</v>
      </c>
      <c r="X441" s="32">
        <v>4285164.21</v>
      </c>
      <c r="Y441" s="62">
        <f t="shared" si="9"/>
        <v>100</v>
      </c>
    </row>
    <row r="442" spans="1:25" ht="56.25">
      <c r="A442" s="4"/>
      <c r="B442" s="70" t="s">
        <v>46</v>
      </c>
      <c r="C442" s="70"/>
      <c r="D442" s="70"/>
      <c r="E442" s="70"/>
      <c r="F442" s="70"/>
      <c r="G442" s="70"/>
      <c r="H442" s="70"/>
      <c r="I442" s="70"/>
      <c r="J442" s="70"/>
      <c r="K442" s="70"/>
      <c r="L442" s="75"/>
      <c r="M442" s="25" t="s">
        <v>9</v>
      </c>
      <c r="N442" s="26" t="s">
        <v>8</v>
      </c>
      <c r="O442" s="27">
        <v>503</v>
      </c>
      <c r="P442" s="28">
        <v>8</v>
      </c>
      <c r="Q442" s="28">
        <v>1</v>
      </c>
      <c r="R442" s="28" t="s">
        <v>7</v>
      </c>
      <c r="S442" s="29" t="s">
        <v>54</v>
      </c>
      <c r="T442" s="28" t="s">
        <v>7</v>
      </c>
      <c r="U442" s="30" t="s">
        <v>37</v>
      </c>
      <c r="V442" s="31" t="s">
        <v>3</v>
      </c>
      <c r="W442" s="32">
        <v>4285164.21</v>
      </c>
      <c r="X442" s="32">
        <v>4285164.21</v>
      </c>
      <c r="Y442" s="62">
        <f t="shared" si="9"/>
        <v>100</v>
      </c>
    </row>
    <row r="443" spans="1:25" ht="18.75">
      <c r="A443" s="4"/>
      <c r="B443" s="6"/>
      <c r="C443" s="6"/>
      <c r="D443" s="11"/>
      <c r="E443" s="6"/>
      <c r="F443" s="6"/>
      <c r="G443" s="7"/>
      <c r="H443" s="71" t="s">
        <v>53</v>
      </c>
      <c r="I443" s="71"/>
      <c r="J443" s="71"/>
      <c r="K443" s="71"/>
      <c r="L443" s="72"/>
      <c r="M443" s="25" t="s">
        <v>9</v>
      </c>
      <c r="N443" s="26" t="s">
        <v>33</v>
      </c>
      <c r="O443" s="27">
        <v>503</v>
      </c>
      <c r="P443" s="28">
        <v>8</v>
      </c>
      <c r="Q443" s="28">
        <v>1</v>
      </c>
      <c r="R443" s="28" t="s">
        <v>7</v>
      </c>
      <c r="S443" s="29" t="s">
        <v>54</v>
      </c>
      <c r="T443" s="28" t="s">
        <v>7</v>
      </c>
      <c r="U443" s="30" t="s">
        <v>37</v>
      </c>
      <c r="V443" s="31">
        <v>800</v>
      </c>
      <c r="W443" s="32">
        <v>26328.54</v>
      </c>
      <c r="X443" s="32">
        <v>26328.54</v>
      </c>
      <c r="Y443" s="62">
        <f t="shared" si="9"/>
        <v>100</v>
      </c>
    </row>
    <row r="444" spans="1:25" ht="37.5">
      <c r="A444" s="4"/>
      <c r="B444" s="6"/>
      <c r="C444" s="6"/>
      <c r="D444" s="11"/>
      <c r="E444" s="6"/>
      <c r="F444" s="6"/>
      <c r="G444" s="10"/>
      <c r="H444" s="12"/>
      <c r="I444" s="70">
        <v>700</v>
      </c>
      <c r="J444" s="70"/>
      <c r="K444" s="70"/>
      <c r="L444" s="75"/>
      <c r="M444" s="25" t="s">
        <v>9</v>
      </c>
      <c r="N444" s="26" t="s">
        <v>32</v>
      </c>
      <c r="O444" s="27">
        <v>503</v>
      </c>
      <c r="P444" s="28">
        <v>8</v>
      </c>
      <c r="Q444" s="28">
        <v>1</v>
      </c>
      <c r="R444" s="28" t="s">
        <v>7</v>
      </c>
      <c r="S444" s="29" t="s">
        <v>54</v>
      </c>
      <c r="T444" s="28" t="s">
        <v>7</v>
      </c>
      <c r="U444" s="30" t="s">
        <v>37</v>
      </c>
      <c r="V444" s="31" t="s">
        <v>30</v>
      </c>
      <c r="W444" s="32">
        <v>26328.54</v>
      </c>
      <c r="X444" s="32">
        <v>26328.54</v>
      </c>
      <c r="Y444" s="62">
        <f t="shared" si="9"/>
        <v>100</v>
      </c>
    </row>
    <row r="445" spans="1:25" ht="37.5">
      <c r="A445" s="4"/>
      <c r="B445" s="6"/>
      <c r="C445" s="6"/>
      <c r="D445" s="11"/>
      <c r="E445" s="6"/>
      <c r="F445" s="6"/>
      <c r="G445" s="10"/>
      <c r="H445" s="9"/>
      <c r="I445" s="8"/>
      <c r="J445" s="70">
        <v>730</v>
      </c>
      <c r="K445" s="70"/>
      <c r="L445" s="75"/>
      <c r="M445" s="25" t="s">
        <v>9</v>
      </c>
      <c r="N445" s="26" t="s">
        <v>313</v>
      </c>
      <c r="O445" s="27">
        <v>503</v>
      </c>
      <c r="P445" s="28">
        <v>8</v>
      </c>
      <c r="Q445" s="28">
        <v>1</v>
      </c>
      <c r="R445" s="28" t="s">
        <v>7</v>
      </c>
      <c r="S445" s="29" t="s">
        <v>54</v>
      </c>
      <c r="T445" s="28" t="s">
        <v>7</v>
      </c>
      <c r="U445" s="30" t="s">
        <v>31</v>
      </c>
      <c r="V445" s="31" t="s">
        <v>9</v>
      </c>
      <c r="W445" s="32">
        <v>700722.76</v>
      </c>
      <c r="X445" s="32">
        <v>700722.76</v>
      </c>
      <c r="Y445" s="62">
        <f t="shared" si="9"/>
        <v>100</v>
      </c>
    </row>
    <row r="446" spans="1:25" ht="56.25">
      <c r="A446" s="4"/>
      <c r="B446" s="70">
        <v>1400</v>
      </c>
      <c r="C446" s="70"/>
      <c r="D446" s="70"/>
      <c r="E446" s="70"/>
      <c r="F446" s="70"/>
      <c r="G446" s="70"/>
      <c r="H446" s="70"/>
      <c r="I446" s="70"/>
      <c r="J446" s="70"/>
      <c r="K446" s="70"/>
      <c r="L446" s="75"/>
      <c r="M446" s="25" t="s">
        <v>9</v>
      </c>
      <c r="N446" s="26" t="s">
        <v>299</v>
      </c>
      <c r="O446" s="27">
        <v>503</v>
      </c>
      <c r="P446" s="28">
        <v>8</v>
      </c>
      <c r="Q446" s="28">
        <v>1</v>
      </c>
      <c r="R446" s="28" t="s">
        <v>7</v>
      </c>
      <c r="S446" s="29" t="s">
        <v>54</v>
      </c>
      <c r="T446" s="28" t="s">
        <v>7</v>
      </c>
      <c r="U446" s="30" t="s">
        <v>31</v>
      </c>
      <c r="V446" s="31">
        <v>200</v>
      </c>
      <c r="W446" s="32">
        <v>700722.76</v>
      </c>
      <c r="X446" s="32">
        <v>700722.76</v>
      </c>
      <c r="Y446" s="62">
        <f t="shared" si="9"/>
        <v>100</v>
      </c>
    </row>
    <row r="447" spans="1:25" ht="56.25">
      <c r="A447" s="4"/>
      <c r="B447" s="6"/>
      <c r="C447" s="8"/>
      <c r="D447" s="81">
        <v>1401</v>
      </c>
      <c r="E447" s="81"/>
      <c r="F447" s="81"/>
      <c r="G447" s="81"/>
      <c r="H447" s="81"/>
      <c r="I447" s="81"/>
      <c r="J447" s="81"/>
      <c r="K447" s="81"/>
      <c r="L447" s="82"/>
      <c r="M447" s="25" t="s">
        <v>9</v>
      </c>
      <c r="N447" s="26" t="s">
        <v>8</v>
      </c>
      <c r="O447" s="27">
        <v>503</v>
      </c>
      <c r="P447" s="28">
        <v>8</v>
      </c>
      <c r="Q447" s="28">
        <v>1</v>
      </c>
      <c r="R447" s="28" t="s">
        <v>7</v>
      </c>
      <c r="S447" s="29" t="s">
        <v>54</v>
      </c>
      <c r="T447" s="28" t="s">
        <v>7</v>
      </c>
      <c r="U447" s="30" t="s">
        <v>31</v>
      </c>
      <c r="V447" s="31" t="s">
        <v>3</v>
      </c>
      <c r="W447" s="32">
        <v>700722.76</v>
      </c>
      <c r="X447" s="32">
        <v>700722.76</v>
      </c>
      <c r="Y447" s="62">
        <f t="shared" si="9"/>
        <v>100</v>
      </c>
    </row>
    <row r="448" spans="1:25" ht="37.5">
      <c r="A448" s="4"/>
      <c r="B448" s="70" t="s">
        <v>49</v>
      </c>
      <c r="C448" s="70"/>
      <c r="D448" s="70"/>
      <c r="E448" s="70"/>
      <c r="F448" s="70"/>
      <c r="G448" s="70"/>
      <c r="H448" s="70"/>
      <c r="I448" s="70"/>
      <c r="J448" s="70"/>
      <c r="K448" s="70"/>
      <c r="L448" s="75"/>
      <c r="M448" s="25" t="s">
        <v>9</v>
      </c>
      <c r="N448" s="26" t="s">
        <v>312</v>
      </c>
      <c r="O448" s="27">
        <v>503</v>
      </c>
      <c r="P448" s="28">
        <v>8</v>
      </c>
      <c r="Q448" s="28">
        <v>1</v>
      </c>
      <c r="R448" s="28" t="s">
        <v>7</v>
      </c>
      <c r="S448" s="29" t="s">
        <v>54</v>
      </c>
      <c r="T448" s="28" t="s">
        <v>7</v>
      </c>
      <c r="U448" s="30" t="s">
        <v>178</v>
      </c>
      <c r="V448" s="31" t="s">
        <v>9</v>
      </c>
      <c r="W448" s="32">
        <v>63658.75</v>
      </c>
      <c r="X448" s="32">
        <v>63658.75</v>
      </c>
      <c r="Y448" s="62">
        <f t="shared" si="9"/>
        <v>100</v>
      </c>
    </row>
    <row r="449" spans="1:25" ht="56.25">
      <c r="A449" s="4"/>
      <c r="B449" s="70" t="s">
        <v>48</v>
      </c>
      <c r="C449" s="70"/>
      <c r="D449" s="70"/>
      <c r="E449" s="70"/>
      <c r="F449" s="70"/>
      <c r="G449" s="70"/>
      <c r="H449" s="70"/>
      <c r="I449" s="70"/>
      <c r="J449" s="70"/>
      <c r="K449" s="70"/>
      <c r="L449" s="75"/>
      <c r="M449" s="25" t="s">
        <v>9</v>
      </c>
      <c r="N449" s="26" t="s">
        <v>299</v>
      </c>
      <c r="O449" s="27">
        <v>503</v>
      </c>
      <c r="P449" s="28">
        <v>8</v>
      </c>
      <c r="Q449" s="28">
        <v>1</v>
      </c>
      <c r="R449" s="28" t="s">
        <v>7</v>
      </c>
      <c r="S449" s="29" t="s">
        <v>54</v>
      </c>
      <c r="T449" s="28" t="s">
        <v>7</v>
      </c>
      <c r="U449" s="30" t="s">
        <v>178</v>
      </c>
      <c r="V449" s="31">
        <v>200</v>
      </c>
      <c r="W449" s="32">
        <v>63658.75</v>
      </c>
      <c r="X449" s="32">
        <v>63658.75</v>
      </c>
      <c r="Y449" s="62">
        <f t="shared" si="9"/>
        <v>100</v>
      </c>
    </row>
    <row r="450" spans="1:25" ht="56.25">
      <c r="A450" s="4"/>
      <c r="B450" s="70" t="s">
        <v>46</v>
      </c>
      <c r="C450" s="70"/>
      <c r="D450" s="70"/>
      <c r="E450" s="70"/>
      <c r="F450" s="70"/>
      <c r="G450" s="70"/>
      <c r="H450" s="70"/>
      <c r="I450" s="70"/>
      <c r="J450" s="70"/>
      <c r="K450" s="70"/>
      <c r="L450" s="75"/>
      <c r="M450" s="25" t="s">
        <v>9</v>
      </c>
      <c r="N450" s="26" t="s">
        <v>8</v>
      </c>
      <c r="O450" s="27">
        <v>503</v>
      </c>
      <c r="P450" s="28">
        <v>8</v>
      </c>
      <c r="Q450" s="28">
        <v>1</v>
      </c>
      <c r="R450" s="28" t="s">
        <v>7</v>
      </c>
      <c r="S450" s="29" t="s">
        <v>54</v>
      </c>
      <c r="T450" s="28" t="s">
        <v>7</v>
      </c>
      <c r="U450" s="30" t="s">
        <v>178</v>
      </c>
      <c r="V450" s="31" t="s">
        <v>3</v>
      </c>
      <c r="W450" s="32">
        <v>63658.75</v>
      </c>
      <c r="X450" s="32">
        <v>63658.75</v>
      </c>
      <c r="Y450" s="62">
        <f t="shared" si="9"/>
        <v>100</v>
      </c>
    </row>
    <row r="451" spans="1:25" ht="112.5">
      <c r="A451" s="4"/>
      <c r="B451" s="6"/>
      <c r="C451" s="6"/>
      <c r="D451" s="11"/>
      <c r="E451" s="6"/>
      <c r="F451" s="6"/>
      <c r="G451" s="7"/>
      <c r="H451" s="71" t="s">
        <v>51</v>
      </c>
      <c r="I451" s="71"/>
      <c r="J451" s="71"/>
      <c r="K451" s="71"/>
      <c r="L451" s="72"/>
      <c r="M451" s="25" t="s">
        <v>9</v>
      </c>
      <c r="N451" s="26" t="s">
        <v>300</v>
      </c>
      <c r="O451" s="27">
        <v>503</v>
      </c>
      <c r="P451" s="28">
        <v>8</v>
      </c>
      <c r="Q451" s="28">
        <v>1</v>
      </c>
      <c r="R451" s="28" t="s">
        <v>7</v>
      </c>
      <c r="S451" s="29" t="s">
        <v>54</v>
      </c>
      <c r="T451" s="28" t="s">
        <v>7</v>
      </c>
      <c r="U451" s="30" t="s">
        <v>205</v>
      </c>
      <c r="V451" s="31" t="s">
        <v>9</v>
      </c>
      <c r="W451" s="32">
        <v>130891.71</v>
      </c>
      <c r="X451" s="32">
        <v>130891.71</v>
      </c>
      <c r="Y451" s="62">
        <f t="shared" si="9"/>
        <v>100</v>
      </c>
    </row>
    <row r="452" spans="1:25" ht="131.25">
      <c r="A452" s="4"/>
      <c r="B452" s="6"/>
      <c r="C452" s="6"/>
      <c r="D452" s="11"/>
      <c r="E452" s="6"/>
      <c r="F452" s="6"/>
      <c r="G452" s="10"/>
      <c r="H452" s="12"/>
      <c r="I452" s="70">
        <v>500</v>
      </c>
      <c r="J452" s="70"/>
      <c r="K452" s="70"/>
      <c r="L452" s="75"/>
      <c r="M452" s="25" t="s">
        <v>9</v>
      </c>
      <c r="N452" s="26" t="s">
        <v>27</v>
      </c>
      <c r="O452" s="27">
        <v>503</v>
      </c>
      <c r="P452" s="28">
        <v>8</v>
      </c>
      <c r="Q452" s="28">
        <v>1</v>
      </c>
      <c r="R452" s="28" t="s">
        <v>7</v>
      </c>
      <c r="S452" s="29" t="s">
        <v>54</v>
      </c>
      <c r="T452" s="28" t="s">
        <v>7</v>
      </c>
      <c r="U452" s="30" t="s">
        <v>205</v>
      </c>
      <c r="V452" s="31">
        <v>100</v>
      </c>
      <c r="W452" s="32">
        <v>130891.71</v>
      </c>
      <c r="X452" s="32">
        <v>130891.71</v>
      </c>
      <c r="Y452" s="62">
        <f t="shared" si="9"/>
        <v>100</v>
      </c>
    </row>
    <row r="453" spans="1:25" ht="37.5">
      <c r="A453" s="4"/>
      <c r="B453" s="6"/>
      <c r="C453" s="6"/>
      <c r="D453" s="11"/>
      <c r="E453" s="6"/>
      <c r="F453" s="6"/>
      <c r="G453" s="10"/>
      <c r="H453" s="9"/>
      <c r="I453" s="8"/>
      <c r="J453" s="70">
        <v>510</v>
      </c>
      <c r="K453" s="70"/>
      <c r="L453" s="75"/>
      <c r="M453" s="25" t="s">
        <v>9</v>
      </c>
      <c r="N453" s="26" t="s">
        <v>35</v>
      </c>
      <c r="O453" s="27">
        <v>503</v>
      </c>
      <c r="P453" s="28">
        <v>8</v>
      </c>
      <c r="Q453" s="28">
        <v>1</v>
      </c>
      <c r="R453" s="28" t="s">
        <v>7</v>
      </c>
      <c r="S453" s="29" t="s">
        <v>54</v>
      </c>
      <c r="T453" s="28" t="s">
        <v>7</v>
      </c>
      <c r="U453" s="30" t="s">
        <v>205</v>
      </c>
      <c r="V453" s="31" t="s">
        <v>34</v>
      </c>
      <c r="W453" s="32">
        <v>130891.71</v>
      </c>
      <c r="X453" s="32">
        <v>130891.71</v>
      </c>
      <c r="Y453" s="62">
        <f t="shared" si="9"/>
        <v>100</v>
      </c>
    </row>
    <row r="454" spans="1:25" ht="75">
      <c r="A454" s="4"/>
      <c r="B454" s="6"/>
      <c r="C454" s="8"/>
      <c r="D454" s="81">
        <v>1402</v>
      </c>
      <c r="E454" s="81"/>
      <c r="F454" s="81"/>
      <c r="G454" s="81"/>
      <c r="H454" s="81"/>
      <c r="I454" s="81"/>
      <c r="J454" s="81"/>
      <c r="K454" s="81"/>
      <c r="L454" s="82"/>
      <c r="M454" s="25" t="s">
        <v>9</v>
      </c>
      <c r="N454" s="26" t="s">
        <v>388</v>
      </c>
      <c r="O454" s="27">
        <v>503</v>
      </c>
      <c r="P454" s="28">
        <v>8</v>
      </c>
      <c r="Q454" s="28">
        <v>1</v>
      </c>
      <c r="R454" s="28" t="s">
        <v>7</v>
      </c>
      <c r="S454" s="29" t="s">
        <v>54</v>
      </c>
      <c r="T454" s="28" t="s">
        <v>7</v>
      </c>
      <c r="U454" s="30" t="s">
        <v>235</v>
      </c>
      <c r="V454" s="31" t="s">
        <v>9</v>
      </c>
      <c r="W454" s="32">
        <v>70000</v>
      </c>
      <c r="X454" s="32">
        <v>70000</v>
      </c>
      <c r="Y454" s="62">
        <f t="shared" ref="Y454:Y506" si="10">X454/W454*100</f>
        <v>100</v>
      </c>
    </row>
    <row r="455" spans="1:25" ht="131.25">
      <c r="A455" s="4"/>
      <c r="B455" s="70" t="s">
        <v>49</v>
      </c>
      <c r="C455" s="70"/>
      <c r="D455" s="70"/>
      <c r="E455" s="70"/>
      <c r="F455" s="70"/>
      <c r="G455" s="70"/>
      <c r="H455" s="70"/>
      <c r="I455" s="70"/>
      <c r="J455" s="70"/>
      <c r="K455" s="70"/>
      <c r="L455" s="75"/>
      <c r="M455" s="25" t="s">
        <v>9</v>
      </c>
      <c r="N455" s="26" t="s">
        <v>27</v>
      </c>
      <c r="O455" s="27">
        <v>503</v>
      </c>
      <c r="P455" s="28">
        <v>8</v>
      </c>
      <c r="Q455" s="28">
        <v>1</v>
      </c>
      <c r="R455" s="28" t="s">
        <v>7</v>
      </c>
      <c r="S455" s="29" t="s">
        <v>54</v>
      </c>
      <c r="T455" s="28" t="s">
        <v>7</v>
      </c>
      <c r="U455" s="30" t="s">
        <v>235</v>
      </c>
      <c r="V455" s="31">
        <v>100</v>
      </c>
      <c r="W455" s="32">
        <v>60000</v>
      </c>
      <c r="X455" s="32">
        <v>60000</v>
      </c>
      <c r="Y455" s="62">
        <f t="shared" si="10"/>
        <v>100</v>
      </c>
    </row>
    <row r="456" spans="1:25" ht="37.5">
      <c r="A456" s="4"/>
      <c r="B456" s="70" t="s">
        <v>48</v>
      </c>
      <c r="C456" s="70"/>
      <c r="D456" s="70"/>
      <c r="E456" s="70"/>
      <c r="F456" s="70"/>
      <c r="G456" s="70"/>
      <c r="H456" s="70"/>
      <c r="I456" s="70"/>
      <c r="J456" s="70"/>
      <c r="K456" s="70"/>
      <c r="L456" s="75"/>
      <c r="M456" s="25" t="s">
        <v>9</v>
      </c>
      <c r="N456" s="26" t="s">
        <v>35</v>
      </c>
      <c r="O456" s="27">
        <v>503</v>
      </c>
      <c r="P456" s="28">
        <v>8</v>
      </c>
      <c r="Q456" s="28">
        <v>1</v>
      </c>
      <c r="R456" s="28" t="s">
        <v>7</v>
      </c>
      <c r="S456" s="29" t="s">
        <v>54</v>
      </c>
      <c r="T456" s="28" t="s">
        <v>7</v>
      </c>
      <c r="U456" s="30" t="s">
        <v>235</v>
      </c>
      <c r="V456" s="31" t="s">
        <v>34</v>
      </c>
      <c r="W456" s="32">
        <v>60000</v>
      </c>
      <c r="X456" s="32">
        <v>60000</v>
      </c>
      <c r="Y456" s="62">
        <f t="shared" si="10"/>
        <v>100</v>
      </c>
    </row>
    <row r="457" spans="1:25" ht="56.25">
      <c r="A457" s="4"/>
      <c r="B457" s="70">
        <v>506</v>
      </c>
      <c r="C457" s="70"/>
      <c r="D457" s="70"/>
      <c r="E457" s="70"/>
      <c r="F457" s="70"/>
      <c r="G457" s="70"/>
      <c r="H457" s="70"/>
      <c r="I457" s="70"/>
      <c r="J457" s="70"/>
      <c r="K457" s="70"/>
      <c r="L457" s="75"/>
      <c r="M457" s="25" t="s">
        <v>9</v>
      </c>
      <c r="N457" s="26" t="s">
        <v>299</v>
      </c>
      <c r="O457" s="27">
        <v>503</v>
      </c>
      <c r="P457" s="28">
        <v>8</v>
      </c>
      <c r="Q457" s="28">
        <v>1</v>
      </c>
      <c r="R457" s="28" t="s">
        <v>7</v>
      </c>
      <c r="S457" s="29" t="s">
        <v>54</v>
      </c>
      <c r="T457" s="28" t="s">
        <v>7</v>
      </c>
      <c r="U457" s="30" t="s">
        <v>235</v>
      </c>
      <c r="V457" s="31">
        <v>200</v>
      </c>
      <c r="W457" s="32">
        <v>10000</v>
      </c>
      <c r="X457" s="32">
        <v>10000</v>
      </c>
      <c r="Y457" s="62">
        <f t="shared" si="10"/>
        <v>100</v>
      </c>
    </row>
    <row r="458" spans="1:25" ht="56.25">
      <c r="A458" s="4"/>
      <c r="B458" s="70">
        <v>700</v>
      </c>
      <c r="C458" s="70"/>
      <c r="D458" s="70"/>
      <c r="E458" s="70"/>
      <c r="F458" s="70"/>
      <c r="G458" s="70"/>
      <c r="H458" s="70"/>
      <c r="I458" s="70"/>
      <c r="J458" s="70"/>
      <c r="K458" s="70"/>
      <c r="L458" s="75"/>
      <c r="M458" s="25" t="s">
        <v>9</v>
      </c>
      <c r="N458" s="26" t="s">
        <v>8</v>
      </c>
      <c r="O458" s="27">
        <v>503</v>
      </c>
      <c r="P458" s="28">
        <v>8</v>
      </c>
      <c r="Q458" s="28">
        <v>1</v>
      </c>
      <c r="R458" s="28" t="s">
        <v>7</v>
      </c>
      <c r="S458" s="29" t="s">
        <v>54</v>
      </c>
      <c r="T458" s="28" t="s">
        <v>7</v>
      </c>
      <c r="U458" s="30" t="s">
        <v>235</v>
      </c>
      <c r="V458" s="31" t="s">
        <v>3</v>
      </c>
      <c r="W458" s="32">
        <v>10000</v>
      </c>
      <c r="X458" s="32">
        <v>10000</v>
      </c>
      <c r="Y458" s="62">
        <f t="shared" si="10"/>
        <v>100</v>
      </c>
    </row>
    <row r="459" spans="1:25" ht="112.5">
      <c r="A459" s="4"/>
      <c r="B459" s="6"/>
      <c r="C459" s="8"/>
      <c r="D459" s="81">
        <v>707</v>
      </c>
      <c r="E459" s="81"/>
      <c r="F459" s="81"/>
      <c r="G459" s="81"/>
      <c r="H459" s="81"/>
      <c r="I459" s="81"/>
      <c r="J459" s="81"/>
      <c r="K459" s="81"/>
      <c r="L459" s="82"/>
      <c r="M459" s="25" t="s">
        <v>9</v>
      </c>
      <c r="N459" s="26" t="s">
        <v>300</v>
      </c>
      <c r="O459" s="27">
        <v>503</v>
      </c>
      <c r="P459" s="28">
        <v>8</v>
      </c>
      <c r="Q459" s="28">
        <v>1</v>
      </c>
      <c r="R459" s="28" t="s">
        <v>7</v>
      </c>
      <c r="S459" s="29" t="s">
        <v>54</v>
      </c>
      <c r="T459" s="28" t="s">
        <v>7</v>
      </c>
      <c r="U459" s="30" t="s">
        <v>380</v>
      </c>
      <c r="V459" s="31" t="s">
        <v>9</v>
      </c>
      <c r="W459" s="32">
        <v>8261234.0800000001</v>
      </c>
      <c r="X459" s="33">
        <v>8261234.0800000001</v>
      </c>
      <c r="Y459" s="62">
        <f t="shared" si="10"/>
        <v>100</v>
      </c>
    </row>
    <row r="460" spans="1:25" ht="131.25">
      <c r="M460" s="25" t="s">
        <v>9</v>
      </c>
      <c r="N460" s="26" t="s">
        <v>27</v>
      </c>
      <c r="O460" s="27">
        <v>503</v>
      </c>
      <c r="P460" s="28">
        <v>8</v>
      </c>
      <c r="Q460" s="28">
        <v>1</v>
      </c>
      <c r="R460" s="28" t="s">
        <v>7</v>
      </c>
      <c r="S460" s="29" t="s">
        <v>54</v>
      </c>
      <c r="T460" s="28" t="s">
        <v>7</v>
      </c>
      <c r="U460" s="30" t="s">
        <v>380</v>
      </c>
      <c r="V460" s="31">
        <v>100</v>
      </c>
      <c r="W460" s="32">
        <v>8261234.0800000001</v>
      </c>
      <c r="X460" s="33">
        <v>8261234.0800000001</v>
      </c>
      <c r="Y460" s="62">
        <f t="shared" si="10"/>
        <v>100</v>
      </c>
    </row>
    <row r="461" spans="1:25" ht="37.5">
      <c r="M461" s="25" t="s">
        <v>9</v>
      </c>
      <c r="N461" s="26" t="s">
        <v>35</v>
      </c>
      <c r="O461" s="27">
        <v>503</v>
      </c>
      <c r="P461" s="28">
        <v>8</v>
      </c>
      <c r="Q461" s="28">
        <v>1</v>
      </c>
      <c r="R461" s="28" t="s">
        <v>7</v>
      </c>
      <c r="S461" s="29" t="s">
        <v>54</v>
      </c>
      <c r="T461" s="28" t="s">
        <v>7</v>
      </c>
      <c r="U461" s="30" t="s">
        <v>380</v>
      </c>
      <c r="V461" s="31" t="s">
        <v>34</v>
      </c>
      <c r="W461" s="32">
        <v>8261234.0800000001</v>
      </c>
      <c r="X461" s="33">
        <v>8261234.0800000001</v>
      </c>
      <c r="Y461" s="62">
        <f t="shared" si="10"/>
        <v>100</v>
      </c>
    </row>
    <row r="462" spans="1:25" ht="75">
      <c r="M462" s="25" t="s">
        <v>9</v>
      </c>
      <c r="N462" s="26" t="s">
        <v>394</v>
      </c>
      <c r="O462" s="27">
        <v>503</v>
      </c>
      <c r="P462" s="28">
        <v>8</v>
      </c>
      <c r="Q462" s="28">
        <v>1</v>
      </c>
      <c r="R462" s="28" t="s">
        <v>7</v>
      </c>
      <c r="S462" s="29" t="s">
        <v>54</v>
      </c>
      <c r="T462" s="28" t="s">
        <v>7</v>
      </c>
      <c r="U462" s="30" t="s">
        <v>395</v>
      </c>
      <c r="V462" s="31" t="s">
        <v>9</v>
      </c>
      <c r="W462" s="32">
        <v>101010.1</v>
      </c>
      <c r="X462" s="32">
        <v>101010.1</v>
      </c>
      <c r="Y462" s="62">
        <f t="shared" si="10"/>
        <v>100</v>
      </c>
    </row>
    <row r="463" spans="1:25" ht="56.25">
      <c r="M463" s="25" t="s">
        <v>9</v>
      </c>
      <c r="N463" s="26" t="s">
        <v>299</v>
      </c>
      <c r="O463" s="27">
        <v>503</v>
      </c>
      <c r="P463" s="28">
        <v>8</v>
      </c>
      <c r="Q463" s="28">
        <v>1</v>
      </c>
      <c r="R463" s="28" t="s">
        <v>7</v>
      </c>
      <c r="S463" s="29" t="s">
        <v>54</v>
      </c>
      <c r="T463" s="28" t="s">
        <v>7</v>
      </c>
      <c r="U463" s="30" t="s">
        <v>395</v>
      </c>
      <c r="V463" s="31">
        <v>200</v>
      </c>
      <c r="W463" s="32">
        <v>101010.1</v>
      </c>
      <c r="X463" s="32">
        <v>101010.1</v>
      </c>
      <c r="Y463" s="62">
        <f t="shared" si="10"/>
        <v>100</v>
      </c>
    </row>
    <row r="464" spans="1:25" ht="56.25">
      <c r="M464" s="25" t="s">
        <v>9</v>
      </c>
      <c r="N464" s="26" t="s">
        <v>8</v>
      </c>
      <c r="O464" s="27">
        <v>503</v>
      </c>
      <c r="P464" s="28">
        <v>8</v>
      </c>
      <c r="Q464" s="28">
        <v>1</v>
      </c>
      <c r="R464" s="28" t="s">
        <v>7</v>
      </c>
      <c r="S464" s="29" t="s">
        <v>54</v>
      </c>
      <c r="T464" s="28" t="s">
        <v>7</v>
      </c>
      <c r="U464" s="30" t="s">
        <v>395</v>
      </c>
      <c r="V464" s="31" t="s">
        <v>3</v>
      </c>
      <c r="W464" s="32">
        <v>101010.1</v>
      </c>
      <c r="X464" s="32">
        <v>101010.1</v>
      </c>
      <c r="Y464" s="62">
        <f t="shared" si="10"/>
        <v>100</v>
      </c>
    </row>
    <row r="465" spans="13:25" ht="112.5">
      <c r="M465" s="25" t="s">
        <v>9</v>
      </c>
      <c r="N465" s="26" t="s">
        <v>300</v>
      </c>
      <c r="O465" s="27">
        <v>503</v>
      </c>
      <c r="P465" s="28">
        <v>8</v>
      </c>
      <c r="Q465" s="28">
        <v>1</v>
      </c>
      <c r="R465" s="28" t="s">
        <v>7</v>
      </c>
      <c r="S465" s="29" t="s">
        <v>54</v>
      </c>
      <c r="T465" s="28" t="s">
        <v>7</v>
      </c>
      <c r="U465" s="30" t="s">
        <v>366</v>
      </c>
      <c r="V465" s="31" t="s">
        <v>9</v>
      </c>
      <c r="W465" s="32">
        <v>7111178.04</v>
      </c>
      <c r="X465" s="32">
        <v>7111178.04</v>
      </c>
      <c r="Y465" s="62">
        <f t="shared" si="10"/>
        <v>100</v>
      </c>
    </row>
    <row r="466" spans="13:25" ht="131.25">
      <c r="M466" s="25" t="s">
        <v>9</v>
      </c>
      <c r="N466" s="26" t="s">
        <v>27</v>
      </c>
      <c r="O466" s="27">
        <v>503</v>
      </c>
      <c r="P466" s="28">
        <v>8</v>
      </c>
      <c r="Q466" s="28">
        <v>1</v>
      </c>
      <c r="R466" s="28" t="s">
        <v>7</v>
      </c>
      <c r="S466" s="29" t="s">
        <v>54</v>
      </c>
      <c r="T466" s="28" t="s">
        <v>7</v>
      </c>
      <c r="U466" s="30" t="s">
        <v>366</v>
      </c>
      <c r="V466" s="31">
        <v>100</v>
      </c>
      <c r="W466" s="32">
        <v>7111178.04</v>
      </c>
      <c r="X466" s="32">
        <v>7111178.04</v>
      </c>
      <c r="Y466" s="62">
        <f t="shared" si="10"/>
        <v>100</v>
      </c>
    </row>
    <row r="467" spans="13:25" ht="37.5">
      <c r="M467" s="25" t="s">
        <v>9</v>
      </c>
      <c r="N467" s="26" t="s">
        <v>35</v>
      </c>
      <c r="O467" s="27">
        <v>503</v>
      </c>
      <c r="P467" s="28">
        <v>8</v>
      </c>
      <c r="Q467" s="28">
        <v>1</v>
      </c>
      <c r="R467" s="28" t="s">
        <v>7</v>
      </c>
      <c r="S467" s="29" t="s">
        <v>54</v>
      </c>
      <c r="T467" s="28" t="s">
        <v>7</v>
      </c>
      <c r="U467" s="30" t="s">
        <v>366</v>
      </c>
      <c r="V467" s="31" t="s">
        <v>34</v>
      </c>
      <c r="W467" s="32">
        <v>7111178.04</v>
      </c>
      <c r="X467" s="32">
        <v>7111178.04</v>
      </c>
      <c r="Y467" s="62">
        <f t="shared" si="10"/>
        <v>100</v>
      </c>
    </row>
    <row r="468" spans="13:25" ht="75">
      <c r="M468" s="25" t="s">
        <v>9</v>
      </c>
      <c r="N468" s="26" t="s">
        <v>158</v>
      </c>
      <c r="O468" s="27">
        <v>503</v>
      </c>
      <c r="P468" s="28">
        <v>8</v>
      </c>
      <c r="Q468" s="28">
        <v>1</v>
      </c>
      <c r="R468" s="28" t="s">
        <v>7</v>
      </c>
      <c r="S468" s="29" t="s">
        <v>54</v>
      </c>
      <c r="T468" s="28" t="s">
        <v>14</v>
      </c>
      <c r="U468" s="30" t="s">
        <v>1</v>
      </c>
      <c r="V468" s="31" t="s">
        <v>9</v>
      </c>
      <c r="W468" s="32">
        <v>16759015.470000001</v>
      </c>
      <c r="X468" s="32">
        <v>16759015.470000001</v>
      </c>
      <c r="Y468" s="62">
        <f t="shared" si="10"/>
        <v>100</v>
      </c>
    </row>
    <row r="469" spans="13:25" ht="37.5">
      <c r="M469" s="25" t="s">
        <v>9</v>
      </c>
      <c r="N469" s="26" t="s">
        <v>156</v>
      </c>
      <c r="O469" s="27">
        <v>503</v>
      </c>
      <c r="P469" s="28">
        <v>8</v>
      </c>
      <c r="Q469" s="28">
        <v>1</v>
      </c>
      <c r="R469" s="28" t="s">
        <v>7</v>
      </c>
      <c r="S469" s="29" t="s">
        <v>54</v>
      </c>
      <c r="T469" s="28" t="s">
        <v>14</v>
      </c>
      <c r="U469" s="30" t="s">
        <v>37</v>
      </c>
      <c r="V469" s="31" t="s">
        <v>9</v>
      </c>
      <c r="W469" s="32">
        <v>1957776.75</v>
      </c>
      <c r="X469" s="32">
        <v>1957776.75</v>
      </c>
      <c r="Y469" s="62">
        <f t="shared" si="10"/>
        <v>100</v>
      </c>
    </row>
    <row r="470" spans="13:25" ht="131.25">
      <c r="M470" s="25" t="s">
        <v>9</v>
      </c>
      <c r="N470" s="26" t="s">
        <v>27</v>
      </c>
      <c r="O470" s="27">
        <v>503</v>
      </c>
      <c r="P470" s="28">
        <v>8</v>
      </c>
      <c r="Q470" s="28">
        <v>1</v>
      </c>
      <c r="R470" s="28" t="s">
        <v>7</v>
      </c>
      <c r="S470" s="29" t="s">
        <v>54</v>
      </c>
      <c r="T470" s="28" t="s">
        <v>14</v>
      </c>
      <c r="U470" s="30" t="s">
        <v>37</v>
      </c>
      <c r="V470" s="31">
        <v>100</v>
      </c>
      <c r="W470" s="32">
        <v>700</v>
      </c>
      <c r="X470" s="32">
        <v>700</v>
      </c>
      <c r="Y470" s="62">
        <f t="shared" si="10"/>
        <v>100</v>
      </c>
    </row>
    <row r="471" spans="13:25" ht="37.5">
      <c r="M471" s="25" t="s">
        <v>9</v>
      </c>
      <c r="N471" s="26" t="s">
        <v>35</v>
      </c>
      <c r="O471" s="27">
        <v>503</v>
      </c>
      <c r="P471" s="28">
        <v>8</v>
      </c>
      <c r="Q471" s="28">
        <v>1</v>
      </c>
      <c r="R471" s="28" t="s">
        <v>7</v>
      </c>
      <c r="S471" s="29" t="s">
        <v>54</v>
      </c>
      <c r="T471" s="28" t="s">
        <v>14</v>
      </c>
      <c r="U471" s="30" t="s">
        <v>37</v>
      </c>
      <c r="V471" s="31" t="s">
        <v>34</v>
      </c>
      <c r="W471" s="32">
        <v>700</v>
      </c>
      <c r="X471" s="32">
        <v>700</v>
      </c>
      <c r="Y471" s="62">
        <f t="shared" si="10"/>
        <v>100</v>
      </c>
    </row>
    <row r="472" spans="13:25" ht="56.25">
      <c r="M472" s="25" t="s">
        <v>9</v>
      </c>
      <c r="N472" s="26" t="s">
        <v>299</v>
      </c>
      <c r="O472" s="27">
        <v>503</v>
      </c>
      <c r="P472" s="28">
        <v>8</v>
      </c>
      <c r="Q472" s="28">
        <v>1</v>
      </c>
      <c r="R472" s="28" t="s">
        <v>7</v>
      </c>
      <c r="S472" s="29" t="s">
        <v>54</v>
      </c>
      <c r="T472" s="28" t="s">
        <v>14</v>
      </c>
      <c r="U472" s="30" t="s">
        <v>37</v>
      </c>
      <c r="V472" s="31">
        <v>200</v>
      </c>
      <c r="W472" s="32">
        <v>1949009.75</v>
      </c>
      <c r="X472" s="32">
        <v>1949009.75</v>
      </c>
      <c r="Y472" s="62">
        <f t="shared" si="10"/>
        <v>100</v>
      </c>
    </row>
    <row r="473" spans="13:25" ht="56.25">
      <c r="M473" s="25" t="s">
        <v>9</v>
      </c>
      <c r="N473" s="26" t="s">
        <v>8</v>
      </c>
      <c r="O473" s="27">
        <v>503</v>
      </c>
      <c r="P473" s="28">
        <v>8</v>
      </c>
      <c r="Q473" s="28">
        <v>1</v>
      </c>
      <c r="R473" s="28" t="s">
        <v>7</v>
      </c>
      <c r="S473" s="29" t="s">
        <v>54</v>
      </c>
      <c r="T473" s="28" t="s">
        <v>14</v>
      </c>
      <c r="U473" s="30" t="s">
        <v>37</v>
      </c>
      <c r="V473" s="31" t="s">
        <v>3</v>
      </c>
      <c r="W473" s="32">
        <v>1949009.75</v>
      </c>
      <c r="X473" s="32">
        <v>1949009.75</v>
      </c>
      <c r="Y473" s="62">
        <f t="shared" si="10"/>
        <v>100</v>
      </c>
    </row>
    <row r="474" spans="13:25" ht="18.75">
      <c r="M474" s="25" t="s">
        <v>9</v>
      </c>
      <c r="N474" s="26" t="s">
        <v>33</v>
      </c>
      <c r="O474" s="27">
        <v>503</v>
      </c>
      <c r="P474" s="28">
        <v>8</v>
      </c>
      <c r="Q474" s="28">
        <v>1</v>
      </c>
      <c r="R474" s="28" t="s">
        <v>7</v>
      </c>
      <c r="S474" s="29" t="s">
        <v>54</v>
      </c>
      <c r="T474" s="28" t="s">
        <v>14</v>
      </c>
      <c r="U474" s="30" t="s">
        <v>37</v>
      </c>
      <c r="V474" s="31">
        <v>800</v>
      </c>
      <c r="W474" s="32">
        <v>8067</v>
      </c>
      <c r="X474" s="32">
        <v>8067</v>
      </c>
      <c r="Y474" s="62">
        <f t="shared" si="10"/>
        <v>100</v>
      </c>
    </row>
    <row r="475" spans="13:25" ht="37.5">
      <c r="M475" s="25" t="s">
        <v>9</v>
      </c>
      <c r="N475" s="26" t="s">
        <v>32</v>
      </c>
      <c r="O475" s="27">
        <v>503</v>
      </c>
      <c r="P475" s="28">
        <v>8</v>
      </c>
      <c r="Q475" s="28">
        <v>1</v>
      </c>
      <c r="R475" s="28" t="s">
        <v>7</v>
      </c>
      <c r="S475" s="29" t="s">
        <v>54</v>
      </c>
      <c r="T475" s="28" t="s">
        <v>14</v>
      </c>
      <c r="U475" s="30" t="s">
        <v>37</v>
      </c>
      <c r="V475" s="31" t="s">
        <v>30</v>
      </c>
      <c r="W475" s="32">
        <v>8067</v>
      </c>
      <c r="X475" s="32">
        <v>8067</v>
      </c>
      <c r="Y475" s="62">
        <f t="shared" si="10"/>
        <v>100</v>
      </c>
    </row>
    <row r="476" spans="13:25" ht="18.75">
      <c r="M476" s="25" t="s">
        <v>9</v>
      </c>
      <c r="N476" s="26" t="s">
        <v>154</v>
      </c>
      <c r="O476" s="27">
        <v>503</v>
      </c>
      <c r="P476" s="28">
        <v>8</v>
      </c>
      <c r="Q476" s="28">
        <v>1</v>
      </c>
      <c r="R476" s="28" t="s">
        <v>7</v>
      </c>
      <c r="S476" s="29" t="s">
        <v>54</v>
      </c>
      <c r="T476" s="28" t="s">
        <v>14</v>
      </c>
      <c r="U476" s="30" t="s">
        <v>31</v>
      </c>
      <c r="V476" s="31" t="s">
        <v>9</v>
      </c>
      <c r="W476" s="32">
        <v>306913.86</v>
      </c>
      <c r="X476" s="32">
        <v>306913.86</v>
      </c>
      <c r="Y476" s="62">
        <f t="shared" si="10"/>
        <v>100</v>
      </c>
    </row>
    <row r="477" spans="13:25" ht="56.25">
      <c r="M477" s="25" t="s">
        <v>9</v>
      </c>
      <c r="N477" s="26" t="s">
        <v>299</v>
      </c>
      <c r="O477" s="27">
        <v>503</v>
      </c>
      <c r="P477" s="28">
        <v>8</v>
      </c>
      <c r="Q477" s="28">
        <v>1</v>
      </c>
      <c r="R477" s="28" t="s">
        <v>7</v>
      </c>
      <c r="S477" s="29" t="s">
        <v>54</v>
      </c>
      <c r="T477" s="28" t="s">
        <v>14</v>
      </c>
      <c r="U477" s="30" t="s">
        <v>31</v>
      </c>
      <c r="V477" s="31">
        <v>200</v>
      </c>
      <c r="W477" s="32">
        <v>306913.86</v>
      </c>
      <c r="X477" s="32">
        <v>306913.86</v>
      </c>
      <c r="Y477" s="62">
        <f t="shared" si="10"/>
        <v>100</v>
      </c>
    </row>
    <row r="478" spans="13:25" ht="56.25">
      <c r="M478" s="25" t="s">
        <v>9</v>
      </c>
      <c r="N478" s="26" t="s">
        <v>8</v>
      </c>
      <c r="O478" s="27">
        <v>503</v>
      </c>
      <c r="P478" s="28">
        <v>8</v>
      </c>
      <c r="Q478" s="28">
        <v>1</v>
      </c>
      <c r="R478" s="28" t="s">
        <v>7</v>
      </c>
      <c r="S478" s="29" t="s">
        <v>54</v>
      </c>
      <c r="T478" s="28" t="s">
        <v>14</v>
      </c>
      <c r="U478" s="30" t="s">
        <v>31</v>
      </c>
      <c r="V478" s="31" t="s">
        <v>3</v>
      </c>
      <c r="W478" s="32">
        <v>306913.86</v>
      </c>
      <c r="X478" s="32">
        <v>306913.86</v>
      </c>
      <c r="Y478" s="62">
        <f t="shared" si="10"/>
        <v>100</v>
      </c>
    </row>
    <row r="479" spans="13:25" ht="37.5">
      <c r="M479" s="25" t="s">
        <v>9</v>
      </c>
      <c r="N479" s="26" t="s">
        <v>313</v>
      </c>
      <c r="O479" s="27">
        <v>503</v>
      </c>
      <c r="P479" s="28">
        <v>8</v>
      </c>
      <c r="Q479" s="28">
        <v>1</v>
      </c>
      <c r="R479" s="28" t="s">
        <v>7</v>
      </c>
      <c r="S479" s="29" t="s">
        <v>54</v>
      </c>
      <c r="T479" s="28" t="s">
        <v>14</v>
      </c>
      <c r="U479" s="30" t="s">
        <v>178</v>
      </c>
      <c r="V479" s="31" t="s">
        <v>9</v>
      </c>
      <c r="W479" s="32">
        <v>160000</v>
      </c>
      <c r="X479" s="32">
        <v>160000</v>
      </c>
      <c r="Y479" s="62">
        <f t="shared" si="10"/>
        <v>100</v>
      </c>
    </row>
    <row r="480" spans="13:25" ht="56.25">
      <c r="M480" s="25" t="s">
        <v>9</v>
      </c>
      <c r="N480" s="26" t="s">
        <v>299</v>
      </c>
      <c r="O480" s="27">
        <v>503</v>
      </c>
      <c r="P480" s="28">
        <v>8</v>
      </c>
      <c r="Q480" s="28">
        <v>1</v>
      </c>
      <c r="R480" s="28" t="s">
        <v>7</v>
      </c>
      <c r="S480" s="29" t="s">
        <v>54</v>
      </c>
      <c r="T480" s="28" t="s">
        <v>14</v>
      </c>
      <c r="U480" s="30" t="s">
        <v>178</v>
      </c>
      <c r="V480" s="31">
        <v>200</v>
      </c>
      <c r="W480" s="32">
        <v>160000</v>
      </c>
      <c r="X480" s="32">
        <v>160000</v>
      </c>
      <c r="Y480" s="62">
        <f t="shared" si="10"/>
        <v>100</v>
      </c>
    </row>
    <row r="481" spans="13:25" ht="56.25">
      <c r="M481" s="25" t="s">
        <v>9</v>
      </c>
      <c r="N481" s="26" t="s">
        <v>8</v>
      </c>
      <c r="O481" s="27">
        <v>503</v>
      </c>
      <c r="P481" s="28">
        <v>8</v>
      </c>
      <c r="Q481" s="28">
        <v>1</v>
      </c>
      <c r="R481" s="28" t="s">
        <v>7</v>
      </c>
      <c r="S481" s="29" t="s">
        <v>54</v>
      </c>
      <c r="T481" s="28" t="s">
        <v>14</v>
      </c>
      <c r="U481" s="30" t="s">
        <v>178</v>
      </c>
      <c r="V481" s="31" t="s">
        <v>3</v>
      </c>
      <c r="W481" s="32">
        <v>160000</v>
      </c>
      <c r="X481" s="32">
        <v>160000</v>
      </c>
      <c r="Y481" s="62">
        <f t="shared" si="10"/>
        <v>100</v>
      </c>
    </row>
    <row r="482" spans="13:25" ht="37.5">
      <c r="M482" s="25" t="s">
        <v>9</v>
      </c>
      <c r="N482" s="26" t="s">
        <v>312</v>
      </c>
      <c r="O482" s="27">
        <v>503</v>
      </c>
      <c r="P482" s="28">
        <v>8</v>
      </c>
      <c r="Q482" s="28">
        <v>1</v>
      </c>
      <c r="R482" s="28" t="s">
        <v>7</v>
      </c>
      <c r="S482" s="29" t="s">
        <v>54</v>
      </c>
      <c r="T482" s="28" t="s">
        <v>14</v>
      </c>
      <c r="U482" s="30" t="s">
        <v>188</v>
      </c>
      <c r="V482" s="31" t="s">
        <v>9</v>
      </c>
      <c r="W482" s="32">
        <v>274600</v>
      </c>
      <c r="X482" s="32">
        <v>274600</v>
      </c>
      <c r="Y482" s="62">
        <f t="shared" si="10"/>
        <v>100</v>
      </c>
    </row>
    <row r="483" spans="13:25" ht="56.25">
      <c r="M483" s="25" t="s">
        <v>9</v>
      </c>
      <c r="N483" s="26" t="s">
        <v>299</v>
      </c>
      <c r="O483" s="27">
        <v>503</v>
      </c>
      <c r="P483" s="28">
        <v>8</v>
      </c>
      <c r="Q483" s="28">
        <v>1</v>
      </c>
      <c r="R483" s="28" t="s">
        <v>7</v>
      </c>
      <c r="S483" s="29" t="s">
        <v>54</v>
      </c>
      <c r="T483" s="28" t="s">
        <v>14</v>
      </c>
      <c r="U483" s="30" t="s">
        <v>188</v>
      </c>
      <c r="V483" s="31">
        <v>200</v>
      </c>
      <c r="W483" s="32">
        <v>274600</v>
      </c>
      <c r="X483" s="32">
        <v>274600</v>
      </c>
      <c r="Y483" s="62">
        <f t="shared" si="10"/>
        <v>100</v>
      </c>
    </row>
    <row r="484" spans="13:25" ht="56.25">
      <c r="M484" s="25" t="s">
        <v>9</v>
      </c>
      <c r="N484" s="26" t="s">
        <v>8</v>
      </c>
      <c r="O484" s="27">
        <v>503</v>
      </c>
      <c r="P484" s="28">
        <v>8</v>
      </c>
      <c r="Q484" s="28">
        <v>1</v>
      </c>
      <c r="R484" s="28" t="s">
        <v>7</v>
      </c>
      <c r="S484" s="29" t="s">
        <v>54</v>
      </c>
      <c r="T484" s="28" t="s">
        <v>14</v>
      </c>
      <c r="U484" s="30" t="s">
        <v>188</v>
      </c>
      <c r="V484" s="31" t="s">
        <v>3</v>
      </c>
      <c r="W484" s="32">
        <v>274600</v>
      </c>
      <c r="X484" s="32">
        <v>274600</v>
      </c>
      <c r="Y484" s="62">
        <f t="shared" si="10"/>
        <v>100</v>
      </c>
    </row>
    <row r="485" spans="13:25" ht="112.5">
      <c r="M485" s="25" t="s">
        <v>9</v>
      </c>
      <c r="N485" s="26" t="s">
        <v>300</v>
      </c>
      <c r="O485" s="27">
        <v>503</v>
      </c>
      <c r="P485" s="28">
        <v>8</v>
      </c>
      <c r="Q485" s="28">
        <v>1</v>
      </c>
      <c r="R485" s="28" t="s">
        <v>7</v>
      </c>
      <c r="S485" s="29" t="s">
        <v>54</v>
      </c>
      <c r="T485" s="28" t="s">
        <v>14</v>
      </c>
      <c r="U485" s="30" t="s">
        <v>205</v>
      </c>
      <c r="V485" s="31" t="s">
        <v>9</v>
      </c>
      <c r="W485" s="32">
        <v>182693.24</v>
      </c>
      <c r="X485" s="32">
        <v>182693.24</v>
      </c>
      <c r="Y485" s="62">
        <f t="shared" si="10"/>
        <v>100</v>
      </c>
    </row>
    <row r="486" spans="13:25" ht="131.25">
      <c r="M486" s="25" t="s">
        <v>9</v>
      </c>
      <c r="N486" s="26" t="s">
        <v>27</v>
      </c>
      <c r="O486" s="27">
        <v>503</v>
      </c>
      <c r="P486" s="28">
        <v>8</v>
      </c>
      <c r="Q486" s="28">
        <v>1</v>
      </c>
      <c r="R486" s="28" t="s">
        <v>7</v>
      </c>
      <c r="S486" s="29" t="s">
        <v>54</v>
      </c>
      <c r="T486" s="28" t="s">
        <v>14</v>
      </c>
      <c r="U486" s="30" t="s">
        <v>205</v>
      </c>
      <c r="V486" s="31">
        <v>100</v>
      </c>
      <c r="W486" s="32">
        <v>182693.24</v>
      </c>
      <c r="X486" s="32">
        <v>182693.24</v>
      </c>
      <c r="Y486" s="62">
        <f t="shared" si="10"/>
        <v>100</v>
      </c>
    </row>
    <row r="487" spans="13:25" ht="37.5">
      <c r="M487" s="25" t="s">
        <v>9</v>
      </c>
      <c r="N487" s="26" t="s">
        <v>35</v>
      </c>
      <c r="O487" s="27">
        <v>503</v>
      </c>
      <c r="P487" s="28">
        <v>8</v>
      </c>
      <c r="Q487" s="28">
        <v>1</v>
      </c>
      <c r="R487" s="28" t="s">
        <v>7</v>
      </c>
      <c r="S487" s="29" t="s">
        <v>54</v>
      </c>
      <c r="T487" s="28" t="s">
        <v>14</v>
      </c>
      <c r="U487" s="30" t="s">
        <v>205</v>
      </c>
      <c r="V487" s="31" t="s">
        <v>34</v>
      </c>
      <c r="W487" s="32">
        <v>182693.24</v>
      </c>
      <c r="X487" s="32">
        <v>182693.24</v>
      </c>
      <c r="Y487" s="62">
        <f t="shared" si="10"/>
        <v>100</v>
      </c>
    </row>
    <row r="488" spans="13:25" ht="112.5">
      <c r="M488" s="25" t="s">
        <v>9</v>
      </c>
      <c r="N488" s="26" t="s">
        <v>300</v>
      </c>
      <c r="O488" s="27">
        <v>503</v>
      </c>
      <c r="P488" s="28">
        <v>8</v>
      </c>
      <c r="Q488" s="28">
        <v>1</v>
      </c>
      <c r="R488" s="28" t="s">
        <v>7</v>
      </c>
      <c r="S488" s="29" t="s">
        <v>54</v>
      </c>
      <c r="T488" s="28" t="s">
        <v>14</v>
      </c>
      <c r="U488" s="30" t="s">
        <v>380</v>
      </c>
      <c r="V488" s="31" t="s">
        <v>9</v>
      </c>
      <c r="W488" s="32">
        <v>7539490.9000000004</v>
      </c>
      <c r="X488" s="33">
        <v>7539490.9000000004</v>
      </c>
      <c r="Y488" s="62">
        <f t="shared" si="10"/>
        <v>100</v>
      </c>
    </row>
    <row r="489" spans="13:25" ht="131.25">
      <c r="M489" s="25" t="s">
        <v>9</v>
      </c>
      <c r="N489" s="26" t="s">
        <v>27</v>
      </c>
      <c r="O489" s="27">
        <v>503</v>
      </c>
      <c r="P489" s="28">
        <v>8</v>
      </c>
      <c r="Q489" s="28">
        <v>1</v>
      </c>
      <c r="R489" s="28" t="s">
        <v>7</v>
      </c>
      <c r="S489" s="29" t="s">
        <v>54</v>
      </c>
      <c r="T489" s="28" t="s">
        <v>14</v>
      </c>
      <c r="U489" s="30" t="s">
        <v>380</v>
      </c>
      <c r="V489" s="31">
        <v>100</v>
      </c>
      <c r="W489" s="32">
        <v>7539490.9000000004</v>
      </c>
      <c r="X489" s="33">
        <v>7539490.9000000004</v>
      </c>
      <c r="Y489" s="62">
        <f t="shared" si="10"/>
        <v>100</v>
      </c>
    </row>
    <row r="490" spans="13:25" ht="37.5">
      <c r="M490" s="25" t="s">
        <v>9</v>
      </c>
      <c r="N490" s="26" t="s">
        <v>35</v>
      </c>
      <c r="O490" s="27">
        <v>503</v>
      </c>
      <c r="P490" s="28">
        <v>8</v>
      </c>
      <c r="Q490" s="28">
        <v>1</v>
      </c>
      <c r="R490" s="28" t="s">
        <v>7</v>
      </c>
      <c r="S490" s="29" t="s">
        <v>54</v>
      </c>
      <c r="T490" s="28" t="s">
        <v>14</v>
      </c>
      <c r="U490" s="30" t="s">
        <v>380</v>
      </c>
      <c r="V490" s="31" t="s">
        <v>34</v>
      </c>
      <c r="W490" s="32">
        <v>7539490.9000000004</v>
      </c>
      <c r="X490" s="32">
        <v>7539490.9000000004</v>
      </c>
      <c r="Y490" s="62">
        <f t="shared" si="10"/>
        <v>100</v>
      </c>
    </row>
    <row r="491" spans="13:25" ht="93.75">
      <c r="M491" s="25" t="s">
        <v>9</v>
      </c>
      <c r="N491" s="26" t="s">
        <v>396</v>
      </c>
      <c r="O491" s="27">
        <v>503</v>
      </c>
      <c r="P491" s="28">
        <v>8</v>
      </c>
      <c r="Q491" s="28">
        <v>1</v>
      </c>
      <c r="R491" s="28" t="s">
        <v>7</v>
      </c>
      <c r="S491" s="29" t="s">
        <v>54</v>
      </c>
      <c r="T491" s="28" t="s">
        <v>14</v>
      </c>
      <c r="U491" s="30" t="s">
        <v>397</v>
      </c>
      <c r="V491" s="31" t="s">
        <v>9</v>
      </c>
      <c r="W491" s="32">
        <v>119714.14</v>
      </c>
      <c r="X491" s="32">
        <v>119714.14</v>
      </c>
      <c r="Y491" s="62">
        <f t="shared" si="10"/>
        <v>100</v>
      </c>
    </row>
    <row r="492" spans="13:25" ht="56.25">
      <c r="M492" s="25" t="s">
        <v>9</v>
      </c>
      <c r="N492" s="26" t="s">
        <v>299</v>
      </c>
      <c r="O492" s="27">
        <v>503</v>
      </c>
      <c r="P492" s="28">
        <v>8</v>
      </c>
      <c r="Q492" s="28">
        <v>1</v>
      </c>
      <c r="R492" s="28" t="s">
        <v>7</v>
      </c>
      <c r="S492" s="29" t="s">
        <v>54</v>
      </c>
      <c r="T492" s="28" t="s">
        <v>14</v>
      </c>
      <c r="U492" s="30" t="s">
        <v>397</v>
      </c>
      <c r="V492" s="31">
        <v>200</v>
      </c>
      <c r="W492" s="32">
        <v>119714.14</v>
      </c>
      <c r="X492" s="32">
        <v>119714.14</v>
      </c>
      <c r="Y492" s="62">
        <f t="shared" si="10"/>
        <v>100</v>
      </c>
    </row>
    <row r="493" spans="13:25" ht="56.25">
      <c r="M493" s="25" t="s">
        <v>9</v>
      </c>
      <c r="N493" s="26" t="s">
        <v>8</v>
      </c>
      <c r="O493" s="27">
        <v>503</v>
      </c>
      <c r="P493" s="28">
        <v>8</v>
      </c>
      <c r="Q493" s="28">
        <v>1</v>
      </c>
      <c r="R493" s="28" t="s">
        <v>7</v>
      </c>
      <c r="S493" s="29" t="s">
        <v>54</v>
      </c>
      <c r="T493" s="28" t="s">
        <v>14</v>
      </c>
      <c r="U493" s="30" t="s">
        <v>397</v>
      </c>
      <c r="V493" s="31" t="s">
        <v>3</v>
      </c>
      <c r="W493" s="32">
        <v>119714.14</v>
      </c>
      <c r="X493" s="32">
        <v>119714.14</v>
      </c>
      <c r="Y493" s="62">
        <f t="shared" si="10"/>
        <v>100</v>
      </c>
    </row>
    <row r="494" spans="13:25" ht="112.5">
      <c r="M494" s="25" t="s">
        <v>9</v>
      </c>
      <c r="N494" s="26" t="s">
        <v>300</v>
      </c>
      <c r="O494" s="27">
        <v>503</v>
      </c>
      <c r="P494" s="28">
        <v>8</v>
      </c>
      <c r="Q494" s="28">
        <v>1</v>
      </c>
      <c r="R494" s="28" t="s">
        <v>7</v>
      </c>
      <c r="S494" s="29" t="s">
        <v>54</v>
      </c>
      <c r="T494" s="28" t="s">
        <v>14</v>
      </c>
      <c r="U494" s="30" t="s">
        <v>366</v>
      </c>
      <c r="V494" s="31" t="s">
        <v>9</v>
      </c>
      <c r="W494" s="32">
        <v>6217826.5800000001</v>
      </c>
      <c r="X494" s="32">
        <v>6217826.5800000001</v>
      </c>
      <c r="Y494" s="62">
        <f t="shared" si="10"/>
        <v>100</v>
      </c>
    </row>
    <row r="495" spans="13:25" ht="131.25">
      <c r="M495" s="25" t="s">
        <v>9</v>
      </c>
      <c r="N495" s="26" t="s">
        <v>27</v>
      </c>
      <c r="O495" s="27">
        <v>503</v>
      </c>
      <c r="P495" s="28">
        <v>8</v>
      </c>
      <c r="Q495" s="28">
        <v>1</v>
      </c>
      <c r="R495" s="28" t="s">
        <v>7</v>
      </c>
      <c r="S495" s="29" t="s">
        <v>54</v>
      </c>
      <c r="T495" s="28" t="s">
        <v>14</v>
      </c>
      <c r="U495" s="30" t="s">
        <v>366</v>
      </c>
      <c r="V495" s="31">
        <v>100</v>
      </c>
      <c r="W495" s="32">
        <v>6217826.5800000001</v>
      </c>
      <c r="X495" s="32">
        <v>6217826.5800000001</v>
      </c>
      <c r="Y495" s="62">
        <f t="shared" si="10"/>
        <v>100</v>
      </c>
    </row>
    <row r="496" spans="13:25" ht="37.5">
      <c r="M496" s="25" t="s">
        <v>9</v>
      </c>
      <c r="N496" s="26" t="s">
        <v>35</v>
      </c>
      <c r="O496" s="27">
        <v>503</v>
      </c>
      <c r="P496" s="28">
        <v>8</v>
      </c>
      <c r="Q496" s="28">
        <v>1</v>
      </c>
      <c r="R496" s="28" t="s">
        <v>7</v>
      </c>
      <c r="S496" s="29" t="s">
        <v>54</v>
      </c>
      <c r="T496" s="28" t="s">
        <v>14</v>
      </c>
      <c r="U496" s="30" t="s">
        <v>366</v>
      </c>
      <c r="V496" s="31" t="s">
        <v>34</v>
      </c>
      <c r="W496" s="32">
        <v>6217826.5800000001</v>
      </c>
      <c r="X496" s="32">
        <v>6217826.5800000001</v>
      </c>
      <c r="Y496" s="62">
        <f t="shared" si="10"/>
        <v>100</v>
      </c>
    </row>
    <row r="497" spans="13:25" ht="37.5">
      <c r="M497" s="25" t="s">
        <v>9</v>
      </c>
      <c r="N497" s="26" t="s">
        <v>152</v>
      </c>
      <c r="O497" s="27">
        <v>503</v>
      </c>
      <c r="P497" s="28">
        <v>8</v>
      </c>
      <c r="Q497" s="28">
        <v>1</v>
      </c>
      <c r="R497" s="28" t="s">
        <v>7</v>
      </c>
      <c r="S497" s="29" t="s">
        <v>54</v>
      </c>
      <c r="T497" s="28" t="s">
        <v>5</v>
      </c>
      <c r="U497" s="30" t="s">
        <v>1</v>
      </c>
      <c r="V497" s="31" t="s">
        <v>9</v>
      </c>
      <c r="W497" s="32">
        <v>2079469.34</v>
      </c>
      <c r="X497" s="32">
        <v>2079469.34</v>
      </c>
      <c r="Y497" s="62">
        <f t="shared" si="10"/>
        <v>100</v>
      </c>
    </row>
    <row r="498" spans="13:25" ht="37.5">
      <c r="M498" s="25" t="s">
        <v>9</v>
      </c>
      <c r="N498" s="26" t="s">
        <v>150</v>
      </c>
      <c r="O498" s="27">
        <v>503</v>
      </c>
      <c r="P498" s="28">
        <v>8</v>
      </c>
      <c r="Q498" s="28">
        <v>1</v>
      </c>
      <c r="R498" s="28" t="s">
        <v>7</v>
      </c>
      <c r="S498" s="29" t="s">
        <v>54</v>
      </c>
      <c r="T498" s="28" t="s">
        <v>5</v>
      </c>
      <c r="U498" s="30" t="s">
        <v>37</v>
      </c>
      <c r="V498" s="31" t="s">
        <v>9</v>
      </c>
      <c r="W498" s="32">
        <v>572960.23</v>
      </c>
      <c r="X498" s="32">
        <v>572960.23</v>
      </c>
      <c r="Y498" s="62">
        <f t="shared" si="10"/>
        <v>100</v>
      </c>
    </row>
    <row r="499" spans="13:25" ht="56.25">
      <c r="M499" s="25" t="s">
        <v>9</v>
      </c>
      <c r="N499" s="26" t="s">
        <v>299</v>
      </c>
      <c r="O499" s="27">
        <v>503</v>
      </c>
      <c r="P499" s="28">
        <v>8</v>
      </c>
      <c r="Q499" s="28">
        <v>1</v>
      </c>
      <c r="R499" s="28" t="s">
        <v>7</v>
      </c>
      <c r="S499" s="29" t="s">
        <v>54</v>
      </c>
      <c r="T499" s="28" t="s">
        <v>5</v>
      </c>
      <c r="U499" s="30" t="s">
        <v>37</v>
      </c>
      <c r="V499" s="31">
        <v>200</v>
      </c>
      <c r="W499" s="32">
        <v>572960.23</v>
      </c>
      <c r="X499" s="32">
        <v>572960.23</v>
      </c>
      <c r="Y499" s="62">
        <f t="shared" si="10"/>
        <v>100</v>
      </c>
    </row>
    <row r="500" spans="13:25" ht="56.25">
      <c r="M500" s="25" t="s">
        <v>9</v>
      </c>
      <c r="N500" s="26" t="s">
        <v>8</v>
      </c>
      <c r="O500" s="27">
        <v>503</v>
      </c>
      <c r="P500" s="28">
        <v>8</v>
      </c>
      <c r="Q500" s="28">
        <v>1</v>
      </c>
      <c r="R500" s="28" t="s">
        <v>7</v>
      </c>
      <c r="S500" s="29" t="s">
        <v>54</v>
      </c>
      <c r="T500" s="28" t="s">
        <v>5</v>
      </c>
      <c r="U500" s="30" t="s">
        <v>37</v>
      </c>
      <c r="V500" s="31" t="s">
        <v>3</v>
      </c>
      <c r="W500" s="32">
        <v>572960.23</v>
      </c>
      <c r="X500" s="32">
        <v>572960.23</v>
      </c>
      <c r="Y500" s="62">
        <f t="shared" si="10"/>
        <v>100</v>
      </c>
    </row>
    <row r="501" spans="13:25" ht="37.5">
      <c r="M501" s="25" t="s">
        <v>9</v>
      </c>
      <c r="N501" s="26" t="s">
        <v>313</v>
      </c>
      <c r="O501" s="27">
        <v>503</v>
      </c>
      <c r="P501" s="28">
        <v>8</v>
      </c>
      <c r="Q501" s="28">
        <v>1</v>
      </c>
      <c r="R501" s="28" t="s">
        <v>7</v>
      </c>
      <c r="S501" s="29" t="s">
        <v>54</v>
      </c>
      <c r="T501" s="28" t="s">
        <v>5</v>
      </c>
      <c r="U501" s="30" t="s">
        <v>31</v>
      </c>
      <c r="V501" s="31" t="s">
        <v>9</v>
      </c>
      <c r="W501" s="32">
        <v>85338</v>
      </c>
      <c r="X501" s="32">
        <v>85338</v>
      </c>
      <c r="Y501" s="62">
        <f t="shared" si="10"/>
        <v>100</v>
      </c>
    </row>
    <row r="502" spans="13:25" ht="56.25">
      <c r="M502" s="25" t="s">
        <v>9</v>
      </c>
      <c r="N502" s="26" t="s">
        <v>299</v>
      </c>
      <c r="O502" s="27">
        <v>503</v>
      </c>
      <c r="P502" s="28">
        <v>8</v>
      </c>
      <c r="Q502" s="28">
        <v>1</v>
      </c>
      <c r="R502" s="28" t="s">
        <v>7</v>
      </c>
      <c r="S502" s="29" t="s">
        <v>54</v>
      </c>
      <c r="T502" s="28" t="s">
        <v>5</v>
      </c>
      <c r="U502" s="30" t="s">
        <v>31</v>
      </c>
      <c r="V502" s="31">
        <v>200</v>
      </c>
      <c r="W502" s="32">
        <v>85338</v>
      </c>
      <c r="X502" s="32">
        <v>85338</v>
      </c>
      <c r="Y502" s="62">
        <f t="shared" si="10"/>
        <v>100</v>
      </c>
    </row>
    <row r="503" spans="13:25" ht="56.25">
      <c r="M503" s="25" t="s">
        <v>9</v>
      </c>
      <c r="N503" s="26" t="s">
        <v>8</v>
      </c>
      <c r="O503" s="27">
        <v>503</v>
      </c>
      <c r="P503" s="28">
        <v>8</v>
      </c>
      <c r="Q503" s="28">
        <v>1</v>
      </c>
      <c r="R503" s="28" t="s">
        <v>7</v>
      </c>
      <c r="S503" s="29" t="s">
        <v>54</v>
      </c>
      <c r="T503" s="28" t="s">
        <v>5</v>
      </c>
      <c r="U503" s="30" t="s">
        <v>31</v>
      </c>
      <c r="V503" s="31" t="s">
        <v>3</v>
      </c>
      <c r="W503" s="32">
        <v>85338</v>
      </c>
      <c r="X503" s="32">
        <v>85338</v>
      </c>
      <c r="Y503" s="62">
        <f t="shared" si="10"/>
        <v>100</v>
      </c>
    </row>
    <row r="504" spans="13:25" ht="37.5">
      <c r="M504" s="25" t="s">
        <v>9</v>
      </c>
      <c r="N504" s="26" t="s">
        <v>312</v>
      </c>
      <c r="O504" s="27">
        <v>503</v>
      </c>
      <c r="P504" s="28">
        <v>8</v>
      </c>
      <c r="Q504" s="28">
        <v>1</v>
      </c>
      <c r="R504" s="28" t="s">
        <v>7</v>
      </c>
      <c r="S504" s="29" t="s">
        <v>54</v>
      </c>
      <c r="T504" s="28" t="s">
        <v>5</v>
      </c>
      <c r="U504" s="30" t="s">
        <v>178</v>
      </c>
      <c r="V504" s="31" t="s">
        <v>9</v>
      </c>
      <c r="W504" s="32">
        <v>52187</v>
      </c>
      <c r="X504" s="32">
        <v>52187</v>
      </c>
      <c r="Y504" s="62">
        <f t="shared" si="10"/>
        <v>100</v>
      </c>
    </row>
    <row r="505" spans="13:25" ht="56.25">
      <c r="M505" s="25" t="s">
        <v>9</v>
      </c>
      <c r="N505" s="26" t="s">
        <v>299</v>
      </c>
      <c r="O505" s="27">
        <v>503</v>
      </c>
      <c r="P505" s="28">
        <v>8</v>
      </c>
      <c r="Q505" s="28">
        <v>1</v>
      </c>
      <c r="R505" s="28" t="s">
        <v>7</v>
      </c>
      <c r="S505" s="29" t="s">
        <v>54</v>
      </c>
      <c r="T505" s="28" t="s">
        <v>5</v>
      </c>
      <c r="U505" s="30" t="s">
        <v>178</v>
      </c>
      <c r="V505" s="31">
        <v>200</v>
      </c>
      <c r="W505" s="32">
        <v>52187</v>
      </c>
      <c r="X505" s="32">
        <v>52187</v>
      </c>
      <c r="Y505" s="62">
        <f t="shared" si="10"/>
        <v>100</v>
      </c>
    </row>
    <row r="506" spans="13:25" ht="56.25">
      <c r="M506" s="25" t="s">
        <v>9</v>
      </c>
      <c r="N506" s="26" t="s">
        <v>8</v>
      </c>
      <c r="O506" s="27">
        <v>503</v>
      </c>
      <c r="P506" s="28">
        <v>8</v>
      </c>
      <c r="Q506" s="28">
        <v>1</v>
      </c>
      <c r="R506" s="28" t="s">
        <v>7</v>
      </c>
      <c r="S506" s="29" t="s">
        <v>54</v>
      </c>
      <c r="T506" s="28" t="s">
        <v>5</v>
      </c>
      <c r="U506" s="30" t="s">
        <v>178</v>
      </c>
      <c r="V506" s="31" t="s">
        <v>3</v>
      </c>
      <c r="W506" s="32">
        <v>52187</v>
      </c>
      <c r="X506" s="32">
        <v>52187</v>
      </c>
      <c r="Y506" s="62">
        <f t="shared" si="10"/>
        <v>100</v>
      </c>
    </row>
    <row r="507" spans="13:25" ht="112.5">
      <c r="M507" s="25" t="s">
        <v>9</v>
      </c>
      <c r="N507" s="26" t="s">
        <v>300</v>
      </c>
      <c r="O507" s="27">
        <v>503</v>
      </c>
      <c r="P507" s="28">
        <v>8</v>
      </c>
      <c r="Q507" s="28">
        <v>1</v>
      </c>
      <c r="R507" s="28" t="s">
        <v>7</v>
      </c>
      <c r="S507" s="29" t="s">
        <v>54</v>
      </c>
      <c r="T507" s="28" t="s">
        <v>5</v>
      </c>
      <c r="U507" s="30" t="s">
        <v>380</v>
      </c>
      <c r="V507" s="31" t="s">
        <v>9</v>
      </c>
      <c r="W507" s="32">
        <v>616806.02</v>
      </c>
      <c r="X507" s="33">
        <v>616806.02</v>
      </c>
      <c r="Y507" s="62">
        <f t="shared" ref="Y507:Y561" si="11">X507/W507*100</f>
        <v>100</v>
      </c>
    </row>
    <row r="508" spans="13:25" ht="131.25">
      <c r="M508" s="25" t="s">
        <v>9</v>
      </c>
      <c r="N508" s="26" t="s">
        <v>27</v>
      </c>
      <c r="O508" s="27">
        <v>503</v>
      </c>
      <c r="P508" s="28">
        <v>8</v>
      </c>
      <c r="Q508" s="28">
        <v>1</v>
      </c>
      <c r="R508" s="28" t="s">
        <v>7</v>
      </c>
      <c r="S508" s="29" t="s">
        <v>54</v>
      </c>
      <c r="T508" s="28" t="s">
        <v>5</v>
      </c>
      <c r="U508" s="30" t="s">
        <v>380</v>
      </c>
      <c r="V508" s="31">
        <v>100</v>
      </c>
      <c r="W508" s="32">
        <v>616806.02</v>
      </c>
      <c r="X508" s="33">
        <v>616806.02</v>
      </c>
      <c r="Y508" s="62">
        <f t="shared" si="11"/>
        <v>100</v>
      </c>
    </row>
    <row r="509" spans="13:25" ht="37.5">
      <c r="M509" s="25" t="s">
        <v>9</v>
      </c>
      <c r="N509" s="26" t="s">
        <v>35</v>
      </c>
      <c r="O509" s="27">
        <v>503</v>
      </c>
      <c r="P509" s="28">
        <v>8</v>
      </c>
      <c r="Q509" s="28">
        <v>1</v>
      </c>
      <c r="R509" s="28" t="s">
        <v>7</v>
      </c>
      <c r="S509" s="29" t="s">
        <v>54</v>
      </c>
      <c r="T509" s="28" t="s">
        <v>5</v>
      </c>
      <c r="U509" s="30" t="s">
        <v>380</v>
      </c>
      <c r="V509" s="31" t="s">
        <v>34</v>
      </c>
      <c r="W509" s="32">
        <v>616806.02</v>
      </c>
      <c r="X509" s="33">
        <v>616806.02</v>
      </c>
      <c r="Y509" s="62">
        <f t="shared" si="11"/>
        <v>100</v>
      </c>
    </row>
    <row r="510" spans="13:25" ht="112.5">
      <c r="M510" s="25" t="s">
        <v>9</v>
      </c>
      <c r="N510" s="26" t="s">
        <v>300</v>
      </c>
      <c r="O510" s="27">
        <v>503</v>
      </c>
      <c r="P510" s="28">
        <v>8</v>
      </c>
      <c r="Q510" s="28">
        <v>1</v>
      </c>
      <c r="R510" s="28" t="s">
        <v>7</v>
      </c>
      <c r="S510" s="29" t="s">
        <v>54</v>
      </c>
      <c r="T510" s="28" t="s">
        <v>5</v>
      </c>
      <c r="U510" s="30" t="s">
        <v>366</v>
      </c>
      <c r="V510" s="31" t="s">
        <v>9</v>
      </c>
      <c r="W510" s="32">
        <v>752178.09</v>
      </c>
      <c r="X510" s="32">
        <v>752178.09</v>
      </c>
      <c r="Y510" s="62">
        <f t="shared" si="11"/>
        <v>100</v>
      </c>
    </row>
    <row r="511" spans="13:25" ht="131.25">
      <c r="M511" s="25" t="s">
        <v>9</v>
      </c>
      <c r="N511" s="26" t="s">
        <v>27</v>
      </c>
      <c r="O511" s="27">
        <v>503</v>
      </c>
      <c r="P511" s="28">
        <v>8</v>
      </c>
      <c r="Q511" s="28">
        <v>1</v>
      </c>
      <c r="R511" s="28" t="s">
        <v>7</v>
      </c>
      <c r="S511" s="29" t="s">
        <v>54</v>
      </c>
      <c r="T511" s="28" t="s">
        <v>5</v>
      </c>
      <c r="U511" s="30" t="s">
        <v>366</v>
      </c>
      <c r="V511" s="31">
        <v>100</v>
      </c>
      <c r="W511" s="32">
        <v>752178.09</v>
      </c>
      <c r="X511" s="32">
        <v>752178.09</v>
      </c>
      <c r="Y511" s="62">
        <f t="shared" si="11"/>
        <v>100</v>
      </c>
    </row>
    <row r="512" spans="13:25" ht="37.5">
      <c r="M512" s="25" t="s">
        <v>9</v>
      </c>
      <c r="N512" s="26" t="s">
        <v>35</v>
      </c>
      <c r="O512" s="27">
        <v>503</v>
      </c>
      <c r="P512" s="28">
        <v>8</v>
      </c>
      <c r="Q512" s="28">
        <v>1</v>
      </c>
      <c r="R512" s="28" t="s">
        <v>7</v>
      </c>
      <c r="S512" s="29" t="s">
        <v>54</v>
      </c>
      <c r="T512" s="28" t="s">
        <v>5</v>
      </c>
      <c r="U512" s="30" t="s">
        <v>366</v>
      </c>
      <c r="V512" s="31" t="s">
        <v>34</v>
      </c>
      <c r="W512" s="32">
        <v>752178.09</v>
      </c>
      <c r="X512" s="32">
        <v>752178.09</v>
      </c>
      <c r="Y512" s="62">
        <f t="shared" si="11"/>
        <v>100</v>
      </c>
    </row>
    <row r="513" spans="13:25" ht="18.75">
      <c r="M513" s="25" t="s">
        <v>9</v>
      </c>
      <c r="N513" s="26" t="s">
        <v>29</v>
      </c>
      <c r="O513" s="27">
        <v>503</v>
      </c>
      <c r="P513" s="28">
        <v>8</v>
      </c>
      <c r="Q513" s="28">
        <v>1</v>
      </c>
      <c r="R513" s="28" t="s">
        <v>7</v>
      </c>
      <c r="S513" s="29" t="s">
        <v>54</v>
      </c>
      <c r="T513" s="28" t="s">
        <v>76</v>
      </c>
      <c r="U513" s="30" t="s">
        <v>1</v>
      </c>
      <c r="V513" s="31" t="s">
        <v>9</v>
      </c>
      <c r="W513" s="32">
        <v>15000</v>
      </c>
      <c r="X513" s="33">
        <v>15000</v>
      </c>
      <c r="Y513" s="62">
        <f t="shared" si="11"/>
        <v>100</v>
      </c>
    </row>
    <row r="514" spans="13:25" ht="56.25">
      <c r="M514" s="25" t="s">
        <v>9</v>
      </c>
      <c r="N514" s="26" t="s">
        <v>430</v>
      </c>
      <c r="O514" s="27">
        <v>503</v>
      </c>
      <c r="P514" s="28">
        <v>8</v>
      </c>
      <c r="Q514" s="28">
        <v>1</v>
      </c>
      <c r="R514" s="28" t="s">
        <v>7</v>
      </c>
      <c r="S514" s="29" t="s">
        <v>54</v>
      </c>
      <c r="T514" s="28" t="s">
        <v>76</v>
      </c>
      <c r="U514" s="30" t="s">
        <v>37</v>
      </c>
      <c r="V514" s="31" t="s">
        <v>9</v>
      </c>
      <c r="W514" s="32">
        <v>15000</v>
      </c>
      <c r="X514" s="33">
        <v>15000</v>
      </c>
      <c r="Y514" s="62">
        <f t="shared" si="11"/>
        <v>100</v>
      </c>
    </row>
    <row r="515" spans="13:25" ht="56.25">
      <c r="M515" s="25" t="s">
        <v>9</v>
      </c>
      <c r="N515" s="26" t="s">
        <v>299</v>
      </c>
      <c r="O515" s="27">
        <v>503</v>
      </c>
      <c r="P515" s="28">
        <v>8</v>
      </c>
      <c r="Q515" s="28">
        <v>1</v>
      </c>
      <c r="R515" s="28" t="s">
        <v>7</v>
      </c>
      <c r="S515" s="29" t="s">
        <v>54</v>
      </c>
      <c r="T515" s="28" t="s">
        <v>76</v>
      </c>
      <c r="U515" s="30" t="s">
        <v>37</v>
      </c>
      <c r="V515" s="31">
        <v>200</v>
      </c>
      <c r="W515" s="32">
        <v>15000</v>
      </c>
      <c r="X515" s="33">
        <v>15000</v>
      </c>
      <c r="Y515" s="62">
        <f t="shared" si="11"/>
        <v>100</v>
      </c>
    </row>
    <row r="516" spans="13:25" ht="56.25">
      <c r="M516" s="25" t="s">
        <v>9</v>
      </c>
      <c r="N516" s="26" t="s">
        <v>8</v>
      </c>
      <c r="O516" s="27">
        <v>503</v>
      </c>
      <c r="P516" s="28">
        <v>8</v>
      </c>
      <c r="Q516" s="28">
        <v>1</v>
      </c>
      <c r="R516" s="28" t="s">
        <v>7</v>
      </c>
      <c r="S516" s="29" t="s">
        <v>54</v>
      </c>
      <c r="T516" s="28" t="s">
        <v>76</v>
      </c>
      <c r="U516" s="30" t="s">
        <v>37</v>
      </c>
      <c r="V516" s="31" t="s">
        <v>3</v>
      </c>
      <c r="W516" s="32">
        <v>15000</v>
      </c>
      <c r="X516" s="33">
        <v>15000</v>
      </c>
      <c r="Y516" s="62">
        <f t="shared" si="11"/>
        <v>100</v>
      </c>
    </row>
    <row r="517" spans="13:25" ht="75">
      <c r="M517" s="25" t="s">
        <v>9</v>
      </c>
      <c r="N517" s="26" t="s">
        <v>389</v>
      </c>
      <c r="O517" s="27">
        <v>503</v>
      </c>
      <c r="P517" s="28">
        <v>8</v>
      </c>
      <c r="Q517" s="28">
        <v>1</v>
      </c>
      <c r="R517" s="28" t="s">
        <v>7</v>
      </c>
      <c r="S517" s="29" t="s">
        <v>54</v>
      </c>
      <c r="T517" s="28" t="s">
        <v>390</v>
      </c>
      <c r="U517" s="30" t="s">
        <v>1</v>
      </c>
      <c r="V517" s="31" t="s">
        <v>9</v>
      </c>
      <c r="W517" s="32">
        <v>51535.77</v>
      </c>
      <c r="X517" s="32">
        <v>51535.77</v>
      </c>
      <c r="Y517" s="62">
        <f t="shared" si="11"/>
        <v>100</v>
      </c>
    </row>
    <row r="518" spans="13:25" ht="112.5">
      <c r="M518" s="25" t="s">
        <v>9</v>
      </c>
      <c r="N518" s="26" t="s">
        <v>391</v>
      </c>
      <c r="O518" s="27">
        <v>503</v>
      </c>
      <c r="P518" s="28">
        <v>8</v>
      </c>
      <c r="Q518" s="28">
        <v>1</v>
      </c>
      <c r="R518" s="28" t="s">
        <v>7</v>
      </c>
      <c r="S518" s="29" t="s">
        <v>54</v>
      </c>
      <c r="T518" s="28" t="s">
        <v>390</v>
      </c>
      <c r="U518" s="30" t="s">
        <v>392</v>
      </c>
      <c r="V518" s="31" t="s">
        <v>9</v>
      </c>
      <c r="W518" s="32">
        <v>51535.77</v>
      </c>
      <c r="X518" s="32">
        <v>51535.77</v>
      </c>
      <c r="Y518" s="62">
        <f t="shared" si="11"/>
        <v>100</v>
      </c>
    </row>
    <row r="519" spans="13:25" ht="37.5">
      <c r="M519" s="25" t="s">
        <v>9</v>
      </c>
      <c r="N519" s="26" t="s">
        <v>88</v>
      </c>
      <c r="O519" s="27">
        <v>503</v>
      </c>
      <c r="P519" s="28">
        <v>8</v>
      </c>
      <c r="Q519" s="28">
        <v>1</v>
      </c>
      <c r="R519" s="28" t="s">
        <v>7</v>
      </c>
      <c r="S519" s="29" t="s">
        <v>54</v>
      </c>
      <c r="T519" s="28" t="s">
        <v>390</v>
      </c>
      <c r="U519" s="30" t="s">
        <v>392</v>
      </c>
      <c r="V519" s="31">
        <v>300</v>
      </c>
      <c r="W519" s="32">
        <v>51535.77</v>
      </c>
      <c r="X519" s="32">
        <v>51535.77</v>
      </c>
      <c r="Y519" s="62">
        <f t="shared" si="11"/>
        <v>100</v>
      </c>
    </row>
    <row r="520" spans="13:25" ht="18.75">
      <c r="M520" s="25" t="s">
        <v>9</v>
      </c>
      <c r="N520" s="26" t="s">
        <v>296</v>
      </c>
      <c r="O520" s="27">
        <v>503</v>
      </c>
      <c r="P520" s="28">
        <v>8</v>
      </c>
      <c r="Q520" s="28">
        <v>1</v>
      </c>
      <c r="R520" s="28" t="s">
        <v>7</v>
      </c>
      <c r="S520" s="29" t="s">
        <v>54</v>
      </c>
      <c r="T520" s="28" t="s">
        <v>390</v>
      </c>
      <c r="U520" s="30" t="s">
        <v>392</v>
      </c>
      <c r="V520" s="31" t="s">
        <v>297</v>
      </c>
      <c r="W520" s="32">
        <v>51535.77</v>
      </c>
      <c r="X520" s="32">
        <v>51535.77</v>
      </c>
      <c r="Y520" s="62">
        <f t="shared" si="11"/>
        <v>100</v>
      </c>
    </row>
    <row r="521" spans="13:25" ht="75">
      <c r="M521" s="25" t="s">
        <v>9</v>
      </c>
      <c r="N521" s="26" t="s">
        <v>21</v>
      </c>
      <c r="O521" s="27">
        <v>503</v>
      </c>
      <c r="P521" s="28">
        <v>8</v>
      </c>
      <c r="Q521" s="28">
        <v>1</v>
      </c>
      <c r="R521" s="28" t="s">
        <v>7</v>
      </c>
      <c r="S521" s="29" t="s">
        <v>6</v>
      </c>
      <c r="T521" s="28" t="s">
        <v>2</v>
      </c>
      <c r="U521" s="30" t="s">
        <v>1</v>
      </c>
      <c r="V521" s="31" t="s">
        <v>9</v>
      </c>
      <c r="W521" s="32">
        <v>48000</v>
      </c>
      <c r="X521" s="32">
        <v>48000</v>
      </c>
      <c r="Y521" s="62">
        <f t="shared" si="11"/>
        <v>100</v>
      </c>
    </row>
    <row r="522" spans="13:25" ht="18.75">
      <c r="M522" s="25" t="s">
        <v>9</v>
      </c>
      <c r="N522" s="26" t="s">
        <v>19</v>
      </c>
      <c r="O522" s="27">
        <v>503</v>
      </c>
      <c r="P522" s="28">
        <v>8</v>
      </c>
      <c r="Q522" s="28">
        <v>1</v>
      </c>
      <c r="R522" s="28" t="s">
        <v>7</v>
      </c>
      <c r="S522" s="29" t="s">
        <v>6</v>
      </c>
      <c r="T522" s="28" t="s">
        <v>7</v>
      </c>
      <c r="U522" s="30" t="s">
        <v>1</v>
      </c>
      <c r="V522" s="31" t="s">
        <v>9</v>
      </c>
      <c r="W522" s="32">
        <v>38000</v>
      </c>
      <c r="X522" s="32">
        <v>38000</v>
      </c>
      <c r="Y522" s="62">
        <f t="shared" si="11"/>
        <v>100</v>
      </c>
    </row>
    <row r="523" spans="13:25" ht="18.75">
      <c r="M523" s="25" t="s">
        <v>9</v>
      </c>
      <c r="N523" s="26" t="s">
        <v>10</v>
      </c>
      <c r="O523" s="27">
        <v>503</v>
      </c>
      <c r="P523" s="28">
        <v>8</v>
      </c>
      <c r="Q523" s="28">
        <v>1</v>
      </c>
      <c r="R523" s="28" t="s">
        <v>7</v>
      </c>
      <c r="S523" s="29" t="s">
        <v>6</v>
      </c>
      <c r="T523" s="28" t="s">
        <v>7</v>
      </c>
      <c r="U523" s="30" t="s">
        <v>4</v>
      </c>
      <c r="V523" s="31" t="s">
        <v>9</v>
      </c>
      <c r="W523" s="32">
        <v>38000</v>
      </c>
      <c r="X523" s="32">
        <v>38000</v>
      </c>
      <c r="Y523" s="62">
        <f t="shared" si="11"/>
        <v>100</v>
      </c>
    </row>
    <row r="524" spans="13:25" ht="56.25">
      <c r="M524" s="25" t="s">
        <v>9</v>
      </c>
      <c r="N524" s="26" t="s">
        <v>299</v>
      </c>
      <c r="O524" s="27">
        <v>503</v>
      </c>
      <c r="P524" s="28">
        <v>8</v>
      </c>
      <c r="Q524" s="28">
        <v>1</v>
      </c>
      <c r="R524" s="28" t="s">
        <v>7</v>
      </c>
      <c r="S524" s="29" t="s">
        <v>6</v>
      </c>
      <c r="T524" s="28" t="s">
        <v>7</v>
      </c>
      <c r="U524" s="30" t="s">
        <v>4</v>
      </c>
      <c r="V524" s="31">
        <v>200</v>
      </c>
      <c r="W524" s="32">
        <v>38000</v>
      </c>
      <c r="X524" s="32">
        <v>38000</v>
      </c>
      <c r="Y524" s="62">
        <f t="shared" si="11"/>
        <v>100</v>
      </c>
    </row>
    <row r="525" spans="13:25" ht="56.25">
      <c r="M525" s="25" t="s">
        <v>9</v>
      </c>
      <c r="N525" s="26" t="s">
        <v>8</v>
      </c>
      <c r="O525" s="27">
        <v>503</v>
      </c>
      <c r="P525" s="28">
        <v>8</v>
      </c>
      <c r="Q525" s="28">
        <v>1</v>
      </c>
      <c r="R525" s="28" t="s">
        <v>7</v>
      </c>
      <c r="S525" s="29" t="s">
        <v>6</v>
      </c>
      <c r="T525" s="28" t="s">
        <v>7</v>
      </c>
      <c r="U525" s="30" t="s">
        <v>4</v>
      </c>
      <c r="V525" s="31" t="s">
        <v>3</v>
      </c>
      <c r="W525" s="32">
        <v>38000</v>
      </c>
      <c r="X525" s="32">
        <v>38000</v>
      </c>
      <c r="Y525" s="62">
        <f t="shared" si="11"/>
        <v>100</v>
      </c>
    </row>
    <row r="526" spans="13:25" ht="18.75">
      <c r="M526" s="25" t="s">
        <v>9</v>
      </c>
      <c r="N526" s="26" t="s">
        <v>16</v>
      </c>
      <c r="O526" s="27">
        <v>503</v>
      </c>
      <c r="P526" s="28">
        <v>8</v>
      </c>
      <c r="Q526" s="28">
        <v>1</v>
      </c>
      <c r="R526" s="28" t="s">
        <v>7</v>
      </c>
      <c r="S526" s="29" t="s">
        <v>6</v>
      </c>
      <c r="T526" s="28" t="s">
        <v>14</v>
      </c>
      <c r="U526" s="30" t="s">
        <v>1</v>
      </c>
      <c r="V526" s="31" t="s">
        <v>9</v>
      </c>
      <c r="W526" s="32">
        <v>10000</v>
      </c>
      <c r="X526" s="32">
        <v>10000</v>
      </c>
      <c r="Y526" s="62">
        <f t="shared" si="11"/>
        <v>100</v>
      </c>
    </row>
    <row r="527" spans="13:25" ht="18.75">
      <c r="M527" s="25" t="s">
        <v>9</v>
      </c>
      <c r="N527" s="26" t="s">
        <v>10</v>
      </c>
      <c r="O527" s="27">
        <v>503</v>
      </c>
      <c r="P527" s="28">
        <v>8</v>
      </c>
      <c r="Q527" s="28">
        <v>1</v>
      </c>
      <c r="R527" s="28" t="s">
        <v>7</v>
      </c>
      <c r="S527" s="29" t="s">
        <v>6</v>
      </c>
      <c r="T527" s="28" t="s">
        <v>14</v>
      </c>
      <c r="U527" s="30" t="s">
        <v>4</v>
      </c>
      <c r="V527" s="31" t="s">
        <v>9</v>
      </c>
      <c r="W527" s="32">
        <v>10000</v>
      </c>
      <c r="X527" s="32">
        <v>10000</v>
      </c>
      <c r="Y527" s="62">
        <f t="shared" si="11"/>
        <v>100</v>
      </c>
    </row>
    <row r="528" spans="13:25" ht="56.25">
      <c r="M528" s="25" t="s">
        <v>9</v>
      </c>
      <c r="N528" s="26" t="s">
        <v>299</v>
      </c>
      <c r="O528" s="27">
        <v>503</v>
      </c>
      <c r="P528" s="28">
        <v>8</v>
      </c>
      <c r="Q528" s="28">
        <v>1</v>
      </c>
      <c r="R528" s="28" t="s">
        <v>7</v>
      </c>
      <c r="S528" s="29" t="s">
        <v>6</v>
      </c>
      <c r="T528" s="28" t="s">
        <v>14</v>
      </c>
      <c r="U528" s="30" t="s">
        <v>4</v>
      </c>
      <c r="V528" s="31">
        <v>200</v>
      </c>
      <c r="W528" s="32">
        <v>10000</v>
      </c>
      <c r="X528" s="32">
        <v>10000</v>
      </c>
      <c r="Y528" s="62">
        <f t="shared" si="11"/>
        <v>100</v>
      </c>
    </row>
    <row r="529" spans="13:25" ht="56.25">
      <c r="M529" s="25" t="s">
        <v>9</v>
      </c>
      <c r="N529" s="26" t="s">
        <v>8</v>
      </c>
      <c r="O529" s="27">
        <v>503</v>
      </c>
      <c r="P529" s="28">
        <v>8</v>
      </c>
      <c r="Q529" s="28">
        <v>1</v>
      </c>
      <c r="R529" s="28" t="s">
        <v>7</v>
      </c>
      <c r="S529" s="29" t="s">
        <v>6</v>
      </c>
      <c r="T529" s="28" t="s">
        <v>14</v>
      </c>
      <c r="U529" s="30" t="s">
        <v>4</v>
      </c>
      <c r="V529" s="31" t="s">
        <v>3</v>
      </c>
      <c r="W529" s="32">
        <v>10000</v>
      </c>
      <c r="X529" s="32">
        <v>10000</v>
      </c>
      <c r="Y529" s="62">
        <f t="shared" si="11"/>
        <v>100</v>
      </c>
    </row>
    <row r="530" spans="13:25" ht="131.25">
      <c r="M530" s="25" t="s">
        <v>9</v>
      </c>
      <c r="N530" s="26" t="s">
        <v>302</v>
      </c>
      <c r="O530" s="27">
        <v>503</v>
      </c>
      <c r="P530" s="28">
        <v>8</v>
      </c>
      <c r="Q530" s="28">
        <v>1</v>
      </c>
      <c r="R530" s="28" t="s">
        <v>14</v>
      </c>
      <c r="S530" s="29" t="s">
        <v>39</v>
      </c>
      <c r="T530" s="28" t="s">
        <v>2</v>
      </c>
      <c r="U530" s="30" t="s">
        <v>1</v>
      </c>
      <c r="V530" s="31" t="s">
        <v>9</v>
      </c>
      <c r="W530" s="32">
        <v>1224711.6599999999</v>
      </c>
      <c r="X530" s="32">
        <v>1224711.6599999999</v>
      </c>
      <c r="Y530" s="62">
        <f t="shared" si="11"/>
        <v>100</v>
      </c>
    </row>
    <row r="531" spans="13:25" ht="131.25">
      <c r="M531" s="25" t="s">
        <v>9</v>
      </c>
      <c r="N531" s="26" t="s">
        <v>47</v>
      </c>
      <c r="O531" s="27">
        <v>503</v>
      </c>
      <c r="P531" s="28">
        <v>8</v>
      </c>
      <c r="Q531" s="28">
        <v>1</v>
      </c>
      <c r="R531" s="28" t="s">
        <v>14</v>
      </c>
      <c r="S531" s="29" t="s">
        <v>43</v>
      </c>
      <c r="T531" s="28" t="s">
        <v>2</v>
      </c>
      <c r="U531" s="30" t="s">
        <v>1</v>
      </c>
      <c r="V531" s="31" t="s">
        <v>9</v>
      </c>
      <c r="W531" s="32">
        <v>1224711.6599999999</v>
      </c>
      <c r="X531" s="32">
        <v>1224711.6599999999</v>
      </c>
      <c r="Y531" s="62">
        <f t="shared" si="11"/>
        <v>100</v>
      </c>
    </row>
    <row r="532" spans="13:25" ht="112.5">
      <c r="M532" s="25" t="s">
        <v>9</v>
      </c>
      <c r="N532" s="26" t="s">
        <v>320</v>
      </c>
      <c r="O532" s="27">
        <v>503</v>
      </c>
      <c r="P532" s="28">
        <v>8</v>
      </c>
      <c r="Q532" s="28">
        <v>1</v>
      </c>
      <c r="R532" s="28" t="s">
        <v>14</v>
      </c>
      <c r="S532" s="29" t="s">
        <v>43</v>
      </c>
      <c r="T532" s="28" t="s">
        <v>14</v>
      </c>
      <c r="U532" s="30" t="s">
        <v>1</v>
      </c>
      <c r="V532" s="31" t="s">
        <v>9</v>
      </c>
      <c r="W532" s="32">
        <v>1224711.6599999999</v>
      </c>
      <c r="X532" s="32">
        <v>1224711.6599999999</v>
      </c>
      <c r="Y532" s="62">
        <f t="shared" si="11"/>
        <v>100</v>
      </c>
    </row>
    <row r="533" spans="13:25" ht="93.75">
      <c r="M533" s="25" t="s">
        <v>9</v>
      </c>
      <c r="N533" s="26" t="s">
        <v>457</v>
      </c>
      <c r="O533" s="27">
        <v>503</v>
      </c>
      <c r="P533" s="28">
        <v>8</v>
      </c>
      <c r="Q533" s="28">
        <v>1</v>
      </c>
      <c r="R533" s="28" t="s">
        <v>14</v>
      </c>
      <c r="S533" s="29" t="s">
        <v>43</v>
      </c>
      <c r="T533" s="28" t="s">
        <v>14</v>
      </c>
      <c r="U533" s="30" t="s">
        <v>245</v>
      </c>
      <c r="V533" s="31" t="s">
        <v>9</v>
      </c>
      <c r="W533" s="32">
        <v>899289.87</v>
      </c>
      <c r="X533" s="32">
        <v>899289.87</v>
      </c>
      <c r="Y533" s="62">
        <f t="shared" si="11"/>
        <v>100</v>
      </c>
    </row>
    <row r="534" spans="13:25" ht="18.75">
      <c r="M534" s="25" t="s">
        <v>9</v>
      </c>
      <c r="N534" s="26" t="s">
        <v>45</v>
      </c>
      <c r="O534" s="27">
        <v>503</v>
      </c>
      <c r="P534" s="28">
        <v>8</v>
      </c>
      <c r="Q534" s="28">
        <v>1</v>
      </c>
      <c r="R534" s="28" t="s">
        <v>14</v>
      </c>
      <c r="S534" s="29" t="s">
        <v>43</v>
      </c>
      <c r="T534" s="28" t="s">
        <v>14</v>
      </c>
      <c r="U534" s="30" t="s">
        <v>245</v>
      </c>
      <c r="V534" s="31">
        <v>500</v>
      </c>
      <c r="W534" s="32">
        <v>899289.87</v>
      </c>
      <c r="X534" s="32">
        <v>899289.87</v>
      </c>
      <c r="Y534" s="62">
        <f t="shared" si="11"/>
        <v>100</v>
      </c>
    </row>
    <row r="535" spans="13:25" ht="18.75">
      <c r="M535" s="25" t="s">
        <v>9</v>
      </c>
      <c r="N535" s="26" t="s">
        <v>369</v>
      </c>
      <c r="O535" s="27">
        <v>503</v>
      </c>
      <c r="P535" s="28">
        <v>8</v>
      </c>
      <c r="Q535" s="28">
        <v>1</v>
      </c>
      <c r="R535" s="28" t="s">
        <v>14</v>
      </c>
      <c r="S535" s="29" t="s">
        <v>43</v>
      </c>
      <c r="T535" s="28" t="s">
        <v>14</v>
      </c>
      <c r="U535" s="30" t="s">
        <v>245</v>
      </c>
      <c r="V535" s="31" t="s">
        <v>370</v>
      </c>
      <c r="W535" s="32">
        <v>899289.87</v>
      </c>
      <c r="X535" s="32">
        <v>899289.87</v>
      </c>
      <c r="Y535" s="62">
        <f t="shared" si="11"/>
        <v>100</v>
      </c>
    </row>
    <row r="536" spans="13:25" ht="112.5">
      <c r="M536" s="25" t="s">
        <v>9</v>
      </c>
      <c r="N536" s="26" t="s">
        <v>431</v>
      </c>
      <c r="O536" s="27">
        <v>503</v>
      </c>
      <c r="P536" s="28">
        <v>8</v>
      </c>
      <c r="Q536" s="28">
        <v>1</v>
      </c>
      <c r="R536" s="28" t="s">
        <v>14</v>
      </c>
      <c r="S536" s="29" t="s">
        <v>43</v>
      </c>
      <c r="T536" s="28" t="s">
        <v>14</v>
      </c>
      <c r="U536" s="30" t="s">
        <v>242</v>
      </c>
      <c r="V536" s="31" t="s">
        <v>9</v>
      </c>
      <c r="W536" s="32">
        <v>325421.78999999998</v>
      </c>
      <c r="X536" s="32">
        <v>325421.78999999998</v>
      </c>
      <c r="Y536" s="62">
        <f t="shared" si="11"/>
        <v>100</v>
      </c>
    </row>
    <row r="537" spans="13:25" ht="18.75">
      <c r="M537" s="25" t="s">
        <v>9</v>
      </c>
      <c r="N537" s="26" t="s">
        <v>45</v>
      </c>
      <c r="O537" s="27">
        <v>503</v>
      </c>
      <c r="P537" s="28">
        <v>8</v>
      </c>
      <c r="Q537" s="28">
        <v>1</v>
      </c>
      <c r="R537" s="28" t="s">
        <v>14</v>
      </c>
      <c r="S537" s="29" t="s">
        <v>43</v>
      </c>
      <c r="T537" s="28" t="s">
        <v>14</v>
      </c>
      <c r="U537" s="30" t="s">
        <v>242</v>
      </c>
      <c r="V537" s="31">
        <v>500</v>
      </c>
      <c r="W537" s="32">
        <v>325421.78999999998</v>
      </c>
      <c r="X537" s="32">
        <v>325421.78999999998</v>
      </c>
      <c r="Y537" s="62">
        <f t="shared" si="11"/>
        <v>100</v>
      </c>
    </row>
    <row r="538" spans="13:25" ht="18.75">
      <c r="M538" s="25" t="s">
        <v>9</v>
      </c>
      <c r="N538" s="26" t="s">
        <v>369</v>
      </c>
      <c r="O538" s="27">
        <v>503</v>
      </c>
      <c r="P538" s="28">
        <v>8</v>
      </c>
      <c r="Q538" s="28">
        <v>1</v>
      </c>
      <c r="R538" s="28" t="s">
        <v>14</v>
      </c>
      <c r="S538" s="29" t="s">
        <v>43</v>
      </c>
      <c r="T538" s="28" t="s">
        <v>14</v>
      </c>
      <c r="U538" s="30" t="s">
        <v>242</v>
      </c>
      <c r="V538" s="31" t="s">
        <v>370</v>
      </c>
      <c r="W538" s="32">
        <v>325421.78999999998</v>
      </c>
      <c r="X538" s="32">
        <v>325421.78999999998</v>
      </c>
      <c r="Y538" s="62">
        <f t="shared" si="11"/>
        <v>100</v>
      </c>
    </row>
    <row r="539" spans="13:25" ht="37.5">
      <c r="M539" s="25" t="s">
        <v>9</v>
      </c>
      <c r="N539" s="26" t="s">
        <v>149</v>
      </c>
      <c r="O539" s="27">
        <v>503</v>
      </c>
      <c r="P539" s="28">
        <v>8</v>
      </c>
      <c r="Q539" s="28">
        <v>4</v>
      </c>
      <c r="R539" s="28" t="s">
        <v>9</v>
      </c>
      <c r="S539" s="29" t="s">
        <v>9</v>
      </c>
      <c r="T539" s="28" t="s">
        <v>9</v>
      </c>
      <c r="U539" s="30" t="s">
        <v>9</v>
      </c>
      <c r="V539" s="31" t="s">
        <v>9</v>
      </c>
      <c r="W539" s="32">
        <v>13003608.59</v>
      </c>
      <c r="X539" s="32">
        <v>13003608.59</v>
      </c>
      <c r="Y539" s="62">
        <f t="shared" si="11"/>
        <v>100</v>
      </c>
    </row>
    <row r="540" spans="13:25" ht="131.25">
      <c r="M540" s="25" t="s">
        <v>9</v>
      </c>
      <c r="N540" s="26" t="s">
        <v>304</v>
      </c>
      <c r="O540" s="27">
        <v>503</v>
      </c>
      <c r="P540" s="28">
        <v>8</v>
      </c>
      <c r="Q540" s="28">
        <v>4</v>
      </c>
      <c r="R540" s="28" t="s">
        <v>7</v>
      </c>
      <c r="S540" s="29" t="s">
        <v>39</v>
      </c>
      <c r="T540" s="28" t="s">
        <v>2</v>
      </c>
      <c r="U540" s="30" t="s">
        <v>1</v>
      </c>
      <c r="V540" s="31" t="s">
        <v>9</v>
      </c>
      <c r="W540" s="32">
        <v>12958660.439999999</v>
      </c>
      <c r="X540" s="32">
        <v>12958660.439999999</v>
      </c>
      <c r="Y540" s="62">
        <f t="shared" si="11"/>
        <v>100</v>
      </c>
    </row>
    <row r="541" spans="13:25" ht="56.25">
      <c r="M541" s="25" t="s">
        <v>9</v>
      </c>
      <c r="N541" s="26" t="s">
        <v>147</v>
      </c>
      <c r="O541" s="27">
        <v>503</v>
      </c>
      <c r="P541" s="28">
        <v>8</v>
      </c>
      <c r="Q541" s="28">
        <v>4</v>
      </c>
      <c r="R541" s="28" t="s">
        <v>7</v>
      </c>
      <c r="S541" s="29" t="s">
        <v>54</v>
      </c>
      <c r="T541" s="28" t="s">
        <v>2</v>
      </c>
      <c r="U541" s="30" t="s">
        <v>1</v>
      </c>
      <c r="V541" s="31" t="s">
        <v>9</v>
      </c>
      <c r="W541" s="32">
        <v>12958660.439999999</v>
      </c>
      <c r="X541" s="32">
        <v>12958660.439999999</v>
      </c>
      <c r="Y541" s="62">
        <f t="shared" si="11"/>
        <v>100</v>
      </c>
    </row>
    <row r="542" spans="13:25" ht="56.25">
      <c r="M542" s="25" t="s">
        <v>9</v>
      </c>
      <c r="N542" s="26" t="s">
        <v>145</v>
      </c>
      <c r="O542" s="27">
        <v>503</v>
      </c>
      <c r="P542" s="28">
        <v>8</v>
      </c>
      <c r="Q542" s="28">
        <v>4</v>
      </c>
      <c r="R542" s="28" t="s">
        <v>7</v>
      </c>
      <c r="S542" s="29" t="s">
        <v>54</v>
      </c>
      <c r="T542" s="28" t="s">
        <v>97</v>
      </c>
      <c r="U542" s="30" t="s">
        <v>1</v>
      </c>
      <c r="V542" s="31" t="s">
        <v>9</v>
      </c>
      <c r="W542" s="32">
        <v>11905595.93</v>
      </c>
      <c r="X542" s="32">
        <v>11905595.93</v>
      </c>
      <c r="Y542" s="62">
        <f t="shared" si="11"/>
        <v>100</v>
      </c>
    </row>
    <row r="543" spans="13:25" ht="37.5">
      <c r="M543" s="25" t="s">
        <v>9</v>
      </c>
      <c r="N543" s="26" t="s">
        <v>143</v>
      </c>
      <c r="O543" s="27">
        <v>503</v>
      </c>
      <c r="P543" s="28">
        <v>8</v>
      </c>
      <c r="Q543" s="28">
        <v>4</v>
      </c>
      <c r="R543" s="28" t="s">
        <v>7</v>
      </c>
      <c r="S543" s="29" t="s">
        <v>54</v>
      </c>
      <c r="T543" s="28" t="s">
        <v>97</v>
      </c>
      <c r="U543" s="30" t="s">
        <v>37</v>
      </c>
      <c r="V543" s="31" t="s">
        <v>9</v>
      </c>
      <c r="W543" s="32">
        <v>8135629.9299999997</v>
      </c>
      <c r="X543" s="32">
        <v>8135629.9299999997</v>
      </c>
      <c r="Y543" s="62">
        <f t="shared" si="11"/>
        <v>100</v>
      </c>
    </row>
    <row r="544" spans="13:25" ht="131.25">
      <c r="M544" s="25" t="s">
        <v>9</v>
      </c>
      <c r="N544" s="26" t="s">
        <v>27</v>
      </c>
      <c r="O544" s="27">
        <v>503</v>
      </c>
      <c r="P544" s="28">
        <v>8</v>
      </c>
      <c r="Q544" s="28">
        <v>4</v>
      </c>
      <c r="R544" s="28" t="s">
        <v>7</v>
      </c>
      <c r="S544" s="29" t="s">
        <v>54</v>
      </c>
      <c r="T544" s="28" t="s">
        <v>97</v>
      </c>
      <c r="U544" s="30" t="s">
        <v>37</v>
      </c>
      <c r="V544" s="31">
        <v>100</v>
      </c>
      <c r="W544" s="32">
        <v>7755899.9299999997</v>
      </c>
      <c r="X544" s="32">
        <v>7755899.9299999997</v>
      </c>
      <c r="Y544" s="62">
        <f t="shared" si="11"/>
        <v>100</v>
      </c>
    </row>
    <row r="545" spans="13:25" ht="37.5">
      <c r="M545" s="25" t="s">
        <v>9</v>
      </c>
      <c r="N545" s="26" t="s">
        <v>35</v>
      </c>
      <c r="O545" s="27">
        <v>503</v>
      </c>
      <c r="P545" s="28">
        <v>8</v>
      </c>
      <c r="Q545" s="28">
        <v>4</v>
      </c>
      <c r="R545" s="28" t="s">
        <v>7</v>
      </c>
      <c r="S545" s="29" t="s">
        <v>54</v>
      </c>
      <c r="T545" s="28" t="s">
        <v>97</v>
      </c>
      <c r="U545" s="30" t="s">
        <v>37</v>
      </c>
      <c r="V545" s="31" t="s">
        <v>34</v>
      </c>
      <c r="W545" s="32">
        <v>7755899.9299999997</v>
      </c>
      <c r="X545" s="32">
        <v>7755899.9299999997</v>
      </c>
      <c r="Y545" s="62">
        <f t="shared" si="11"/>
        <v>100</v>
      </c>
    </row>
    <row r="546" spans="13:25" ht="56.25">
      <c r="M546" s="25" t="s">
        <v>9</v>
      </c>
      <c r="N546" s="26" t="s">
        <v>299</v>
      </c>
      <c r="O546" s="27">
        <v>503</v>
      </c>
      <c r="P546" s="28">
        <v>8</v>
      </c>
      <c r="Q546" s="28">
        <v>4</v>
      </c>
      <c r="R546" s="28" t="s">
        <v>7</v>
      </c>
      <c r="S546" s="29" t="s">
        <v>54</v>
      </c>
      <c r="T546" s="28" t="s">
        <v>97</v>
      </c>
      <c r="U546" s="30" t="s">
        <v>37</v>
      </c>
      <c r="V546" s="31">
        <v>200</v>
      </c>
      <c r="W546" s="32">
        <v>379730</v>
      </c>
      <c r="X546" s="32">
        <v>379730</v>
      </c>
      <c r="Y546" s="62">
        <f t="shared" si="11"/>
        <v>100</v>
      </c>
    </row>
    <row r="547" spans="13:25" ht="56.25">
      <c r="M547" s="25" t="s">
        <v>9</v>
      </c>
      <c r="N547" s="26" t="s">
        <v>8</v>
      </c>
      <c r="O547" s="27">
        <v>503</v>
      </c>
      <c r="P547" s="28">
        <v>8</v>
      </c>
      <c r="Q547" s="28">
        <v>4</v>
      </c>
      <c r="R547" s="28" t="s">
        <v>7</v>
      </c>
      <c r="S547" s="29" t="s">
        <v>54</v>
      </c>
      <c r="T547" s="28" t="s">
        <v>97</v>
      </c>
      <c r="U547" s="30" t="s">
        <v>37</v>
      </c>
      <c r="V547" s="31" t="s">
        <v>3</v>
      </c>
      <c r="W547" s="32">
        <v>379730</v>
      </c>
      <c r="X547" s="32">
        <v>379730</v>
      </c>
      <c r="Y547" s="62">
        <f t="shared" si="11"/>
        <v>100</v>
      </c>
    </row>
    <row r="548" spans="13:25" ht="168.75">
      <c r="M548" s="25" t="s">
        <v>9</v>
      </c>
      <c r="N548" s="26" t="s">
        <v>314</v>
      </c>
      <c r="O548" s="27">
        <v>503</v>
      </c>
      <c r="P548" s="28">
        <v>8</v>
      </c>
      <c r="Q548" s="28">
        <v>4</v>
      </c>
      <c r="R548" s="28" t="s">
        <v>7</v>
      </c>
      <c r="S548" s="29" t="s">
        <v>54</v>
      </c>
      <c r="T548" s="28" t="s">
        <v>97</v>
      </c>
      <c r="U548" s="30" t="s">
        <v>381</v>
      </c>
      <c r="V548" s="31" t="s">
        <v>9</v>
      </c>
      <c r="W548" s="32">
        <v>3732266</v>
      </c>
      <c r="X548" s="33">
        <v>3732266</v>
      </c>
      <c r="Y548" s="62">
        <f t="shared" si="11"/>
        <v>100</v>
      </c>
    </row>
    <row r="549" spans="13:25" ht="131.25">
      <c r="M549" s="25" t="s">
        <v>9</v>
      </c>
      <c r="N549" s="26" t="s">
        <v>27</v>
      </c>
      <c r="O549" s="27">
        <v>503</v>
      </c>
      <c r="P549" s="28">
        <v>8</v>
      </c>
      <c r="Q549" s="28">
        <v>4</v>
      </c>
      <c r="R549" s="28" t="s">
        <v>7</v>
      </c>
      <c r="S549" s="29" t="s">
        <v>54</v>
      </c>
      <c r="T549" s="28" t="s">
        <v>97</v>
      </c>
      <c r="U549" s="30" t="s">
        <v>381</v>
      </c>
      <c r="V549" s="31">
        <v>100</v>
      </c>
      <c r="W549" s="32">
        <v>3732266</v>
      </c>
      <c r="X549" s="33">
        <v>3732266</v>
      </c>
      <c r="Y549" s="62">
        <f t="shared" si="11"/>
        <v>100</v>
      </c>
    </row>
    <row r="550" spans="13:25" ht="37.5">
      <c r="M550" s="25" t="s">
        <v>9</v>
      </c>
      <c r="N550" s="26" t="s">
        <v>35</v>
      </c>
      <c r="O550" s="27">
        <v>503</v>
      </c>
      <c r="P550" s="28">
        <v>8</v>
      </c>
      <c r="Q550" s="28">
        <v>4</v>
      </c>
      <c r="R550" s="28" t="s">
        <v>7</v>
      </c>
      <c r="S550" s="29" t="s">
        <v>54</v>
      </c>
      <c r="T550" s="28" t="s">
        <v>97</v>
      </c>
      <c r="U550" s="30" t="s">
        <v>381</v>
      </c>
      <c r="V550" s="31" t="s">
        <v>34</v>
      </c>
      <c r="W550" s="32">
        <v>3732266</v>
      </c>
      <c r="X550" s="33">
        <v>3732266</v>
      </c>
      <c r="Y550" s="62">
        <f t="shared" si="11"/>
        <v>100</v>
      </c>
    </row>
    <row r="551" spans="13:25" ht="168.75">
      <c r="M551" s="25" t="s">
        <v>9</v>
      </c>
      <c r="N551" s="26" t="s">
        <v>314</v>
      </c>
      <c r="O551" s="27">
        <v>503</v>
      </c>
      <c r="P551" s="28">
        <v>8</v>
      </c>
      <c r="Q551" s="28">
        <v>4</v>
      </c>
      <c r="R551" s="28" t="s">
        <v>7</v>
      </c>
      <c r="S551" s="29" t="s">
        <v>54</v>
      </c>
      <c r="T551" s="28" t="s">
        <v>97</v>
      </c>
      <c r="U551" s="30" t="s">
        <v>382</v>
      </c>
      <c r="V551" s="31" t="s">
        <v>9</v>
      </c>
      <c r="W551" s="32">
        <v>37700</v>
      </c>
      <c r="X551" s="32">
        <v>37700</v>
      </c>
      <c r="Y551" s="62">
        <f t="shared" si="11"/>
        <v>100</v>
      </c>
    </row>
    <row r="552" spans="13:25" ht="131.25">
      <c r="M552" s="25" t="s">
        <v>9</v>
      </c>
      <c r="N552" s="26" t="s">
        <v>27</v>
      </c>
      <c r="O552" s="27">
        <v>503</v>
      </c>
      <c r="P552" s="28">
        <v>8</v>
      </c>
      <c r="Q552" s="28">
        <v>4</v>
      </c>
      <c r="R552" s="28" t="s">
        <v>7</v>
      </c>
      <c r="S552" s="29" t="s">
        <v>54</v>
      </c>
      <c r="T552" s="28" t="s">
        <v>97</v>
      </c>
      <c r="U552" s="30" t="s">
        <v>382</v>
      </c>
      <c r="V552" s="31">
        <v>100</v>
      </c>
      <c r="W552" s="32">
        <v>37700</v>
      </c>
      <c r="X552" s="32">
        <v>37700</v>
      </c>
      <c r="Y552" s="62">
        <f t="shared" si="11"/>
        <v>100</v>
      </c>
    </row>
    <row r="553" spans="13:25" ht="37.5">
      <c r="M553" s="25" t="s">
        <v>9</v>
      </c>
      <c r="N553" s="26" t="s">
        <v>35</v>
      </c>
      <c r="O553" s="27">
        <v>503</v>
      </c>
      <c r="P553" s="28">
        <v>8</v>
      </c>
      <c r="Q553" s="28">
        <v>4</v>
      </c>
      <c r="R553" s="28" t="s">
        <v>7</v>
      </c>
      <c r="S553" s="29" t="s">
        <v>54</v>
      </c>
      <c r="T553" s="28" t="s">
        <v>97</v>
      </c>
      <c r="U553" s="30" t="s">
        <v>382</v>
      </c>
      <c r="V553" s="31" t="s">
        <v>34</v>
      </c>
      <c r="W553" s="32">
        <v>37700</v>
      </c>
      <c r="X553" s="32">
        <v>37700</v>
      </c>
      <c r="Y553" s="62">
        <f t="shared" si="11"/>
        <v>100</v>
      </c>
    </row>
    <row r="554" spans="13:25" ht="18.75">
      <c r="M554" s="25" t="s">
        <v>9</v>
      </c>
      <c r="N554" s="26" t="s">
        <v>29</v>
      </c>
      <c r="O554" s="27">
        <v>503</v>
      </c>
      <c r="P554" s="28">
        <v>8</v>
      </c>
      <c r="Q554" s="28">
        <v>4</v>
      </c>
      <c r="R554" s="28" t="s">
        <v>7</v>
      </c>
      <c r="S554" s="29" t="s">
        <v>54</v>
      </c>
      <c r="T554" s="28" t="s">
        <v>76</v>
      </c>
      <c r="U554" s="30" t="s">
        <v>1</v>
      </c>
      <c r="V554" s="31" t="s">
        <v>9</v>
      </c>
      <c r="W554" s="32">
        <v>1053064.51</v>
      </c>
      <c r="X554" s="32">
        <v>1053064.51</v>
      </c>
      <c r="Y554" s="62">
        <f t="shared" si="11"/>
        <v>100</v>
      </c>
    </row>
    <row r="555" spans="13:25" ht="56.25">
      <c r="M555" s="25" t="s">
        <v>9</v>
      </c>
      <c r="N555" s="26" t="s">
        <v>28</v>
      </c>
      <c r="O555" s="27">
        <v>503</v>
      </c>
      <c r="P555" s="28">
        <v>8</v>
      </c>
      <c r="Q555" s="28">
        <v>4</v>
      </c>
      <c r="R555" s="28" t="s">
        <v>7</v>
      </c>
      <c r="S555" s="29" t="s">
        <v>54</v>
      </c>
      <c r="T555" s="28" t="s">
        <v>76</v>
      </c>
      <c r="U555" s="30" t="s">
        <v>23</v>
      </c>
      <c r="V555" s="31" t="s">
        <v>9</v>
      </c>
      <c r="W555" s="32">
        <v>1053064.51</v>
      </c>
      <c r="X555" s="32">
        <v>1053064.51</v>
      </c>
      <c r="Y555" s="62">
        <f t="shared" si="11"/>
        <v>100</v>
      </c>
    </row>
    <row r="556" spans="13:25" ht="131.25">
      <c r="M556" s="25" t="s">
        <v>9</v>
      </c>
      <c r="N556" s="26" t="s">
        <v>27</v>
      </c>
      <c r="O556" s="27">
        <v>503</v>
      </c>
      <c r="P556" s="28">
        <v>8</v>
      </c>
      <c r="Q556" s="28">
        <v>4</v>
      </c>
      <c r="R556" s="28" t="s">
        <v>7</v>
      </c>
      <c r="S556" s="29" t="s">
        <v>54</v>
      </c>
      <c r="T556" s="28" t="s">
        <v>76</v>
      </c>
      <c r="U556" s="30" t="s">
        <v>23</v>
      </c>
      <c r="V556" s="31">
        <v>100</v>
      </c>
      <c r="W556" s="32">
        <v>1050864.47</v>
      </c>
      <c r="X556" s="32">
        <v>1050864.47</v>
      </c>
      <c r="Y556" s="62">
        <f t="shared" si="11"/>
        <v>100</v>
      </c>
    </row>
    <row r="557" spans="13:25" ht="56.25">
      <c r="M557" s="25" t="s">
        <v>9</v>
      </c>
      <c r="N557" s="26" t="s">
        <v>26</v>
      </c>
      <c r="O557" s="27">
        <v>503</v>
      </c>
      <c r="P557" s="28">
        <v>8</v>
      </c>
      <c r="Q557" s="28">
        <v>4</v>
      </c>
      <c r="R557" s="28" t="s">
        <v>7</v>
      </c>
      <c r="S557" s="29" t="s">
        <v>54</v>
      </c>
      <c r="T557" s="28" t="s">
        <v>76</v>
      </c>
      <c r="U557" s="30" t="s">
        <v>23</v>
      </c>
      <c r="V557" s="31" t="s">
        <v>25</v>
      </c>
      <c r="W557" s="32">
        <v>1050864.47</v>
      </c>
      <c r="X557" s="32">
        <v>1050864.47</v>
      </c>
      <c r="Y557" s="62">
        <f t="shared" si="11"/>
        <v>100</v>
      </c>
    </row>
    <row r="558" spans="13:25" ht="56.25">
      <c r="M558" s="25" t="s">
        <v>9</v>
      </c>
      <c r="N558" s="26" t="s">
        <v>299</v>
      </c>
      <c r="O558" s="27">
        <v>503</v>
      </c>
      <c r="P558" s="28">
        <v>8</v>
      </c>
      <c r="Q558" s="28">
        <v>4</v>
      </c>
      <c r="R558" s="28" t="s">
        <v>7</v>
      </c>
      <c r="S558" s="29" t="s">
        <v>54</v>
      </c>
      <c r="T558" s="28" t="s">
        <v>76</v>
      </c>
      <c r="U558" s="30" t="s">
        <v>23</v>
      </c>
      <c r="V558" s="31">
        <v>200</v>
      </c>
      <c r="W558" s="32">
        <v>2200.04</v>
      </c>
      <c r="X558" s="32">
        <v>2200.04</v>
      </c>
      <c r="Y558" s="62">
        <f t="shared" si="11"/>
        <v>100</v>
      </c>
    </row>
    <row r="559" spans="13:25" ht="56.25">
      <c r="M559" s="25" t="s">
        <v>9</v>
      </c>
      <c r="N559" s="26" t="s">
        <v>8</v>
      </c>
      <c r="O559" s="27">
        <v>503</v>
      </c>
      <c r="P559" s="28">
        <v>8</v>
      </c>
      <c r="Q559" s="28">
        <v>4</v>
      </c>
      <c r="R559" s="28" t="s">
        <v>7</v>
      </c>
      <c r="S559" s="29" t="s">
        <v>54</v>
      </c>
      <c r="T559" s="28" t="s">
        <v>76</v>
      </c>
      <c r="U559" s="30" t="s">
        <v>23</v>
      </c>
      <c r="V559" s="31" t="s">
        <v>3</v>
      </c>
      <c r="W559" s="32">
        <v>2200.04</v>
      </c>
      <c r="X559" s="32">
        <v>2200.04</v>
      </c>
      <c r="Y559" s="62">
        <f t="shared" si="11"/>
        <v>100</v>
      </c>
    </row>
    <row r="560" spans="13:25" ht="131.25">
      <c r="M560" s="25" t="s">
        <v>9</v>
      </c>
      <c r="N560" s="26" t="s">
        <v>302</v>
      </c>
      <c r="O560" s="27">
        <v>503</v>
      </c>
      <c r="P560" s="28">
        <v>8</v>
      </c>
      <c r="Q560" s="28">
        <v>4</v>
      </c>
      <c r="R560" s="28" t="s">
        <v>14</v>
      </c>
      <c r="S560" s="29" t="s">
        <v>39</v>
      </c>
      <c r="T560" s="28" t="s">
        <v>2</v>
      </c>
      <c r="U560" s="30" t="s">
        <v>1</v>
      </c>
      <c r="V560" s="31" t="s">
        <v>9</v>
      </c>
      <c r="W560" s="32">
        <v>44948.15</v>
      </c>
      <c r="X560" s="33">
        <v>44948.15</v>
      </c>
      <c r="Y560" s="62">
        <f t="shared" si="11"/>
        <v>100</v>
      </c>
    </row>
    <row r="561" spans="13:25" ht="131.25">
      <c r="M561" s="25" t="s">
        <v>9</v>
      </c>
      <c r="N561" s="26" t="s">
        <v>47</v>
      </c>
      <c r="O561" s="27">
        <v>503</v>
      </c>
      <c r="P561" s="28">
        <v>8</v>
      </c>
      <c r="Q561" s="28">
        <v>4</v>
      </c>
      <c r="R561" s="28" t="s">
        <v>14</v>
      </c>
      <c r="S561" s="29" t="s">
        <v>43</v>
      </c>
      <c r="T561" s="28" t="s">
        <v>2</v>
      </c>
      <c r="U561" s="30" t="s">
        <v>1</v>
      </c>
      <c r="V561" s="31" t="s">
        <v>9</v>
      </c>
      <c r="W561" s="32">
        <v>44948.15</v>
      </c>
      <c r="X561" s="33">
        <v>44948.15</v>
      </c>
      <c r="Y561" s="62">
        <f t="shared" si="11"/>
        <v>100</v>
      </c>
    </row>
    <row r="562" spans="13:25" ht="112.5">
      <c r="M562" s="25" t="s">
        <v>9</v>
      </c>
      <c r="N562" s="26" t="s">
        <v>321</v>
      </c>
      <c r="O562" s="27">
        <v>503</v>
      </c>
      <c r="P562" s="28">
        <v>8</v>
      </c>
      <c r="Q562" s="28">
        <v>4</v>
      </c>
      <c r="R562" s="28" t="s">
        <v>14</v>
      </c>
      <c r="S562" s="29" t="s">
        <v>43</v>
      </c>
      <c r="T562" s="28" t="s">
        <v>7</v>
      </c>
      <c r="U562" s="30" t="s">
        <v>1</v>
      </c>
      <c r="V562" s="31" t="s">
        <v>9</v>
      </c>
      <c r="W562" s="32">
        <v>44948.15</v>
      </c>
      <c r="X562" s="33">
        <v>44948.15</v>
      </c>
      <c r="Y562" s="62">
        <f t="shared" ref="Y562:Y616" si="12">X562/W562*100</f>
        <v>100</v>
      </c>
    </row>
    <row r="563" spans="13:25" ht="409.5">
      <c r="M563" s="25" t="s">
        <v>9</v>
      </c>
      <c r="N563" s="26" t="s">
        <v>488</v>
      </c>
      <c r="O563" s="27">
        <v>503</v>
      </c>
      <c r="P563" s="28">
        <v>8</v>
      </c>
      <c r="Q563" s="28">
        <v>4</v>
      </c>
      <c r="R563" s="28" t="s">
        <v>14</v>
      </c>
      <c r="S563" s="29" t="s">
        <v>43</v>
      </c>
      <c r="T563" s="28" t="s">
        <v>7</v>
      </c>
      <c r="U563" s="30" t="s">
        <v>487</v>
      </c>
      <c r="V563" s="31" t="s">
        <v>9</v>
      </c>
      <c r="W563" s="32">
        <v>44948.15</v>
      </c>
      <c r="X563" s="33">
        <v>44948.15</v>
      </c>
      <c r="Y563" s="62">
        <f t="shared" si="12"/>
        <v>100</v>
      </c>
    </row>
    <row r="564" spans="13:25" ht="131.25">
      <c r="M564" s="25" t="s">
        <v>9</v>
      </c>
      <c r="N564" s="26" t="s">
        <v>27</v>
      </c>
      <c r="O564" s="27">
        <v>503</v>
      </c>
      <c r="P564" s="28">
        <v>8</v>
      </c>
      <c r="Q564" s="28">
        <v>4</v>
      </c>
      <c r="R564" s="28" t="s">
        <v>14</v>
      </c>
      <c r="S564" s="29" t="s">
        <v>43</v>
      </c>
      <c r="T564" s="28" t="s">
        <v>7</v>
      </c>
      <c r="U564" s="30" t="s">
        <v>487</v>
      </c>
      <c r="V564" s="31">
        <v>100</v>
      </c>
      <c r="W564" s="32">
        <v>44948.15</v>
      </c>
      <c r="X564" s="33">
        <v>44948.15</v>
      </c>
      <c r="Y564" s="62">
        <f t="shared" si="12"/>
        <v>100</v>
      </c>
    </row>
    <row r="565" spans="13:25" ht="56.25">
      <c r="M565" s="25" t="s">
        <v>9</v>
      </c>
      <c r="N565" s="26" t="s">
        <v>26</v>
      </c>
      <c r="O565" s="27">
        <v>503</v>
      </c>
      <c r="P565" s="28">
        <v>8</v>
      </c>
      <c r="Q565" s="28">
        <v>4</v>
      </c>
      <c r="R565" s="28" t="s">
        <v>14</v>
      </c>
      <c r="S565" s="29" t="s">
        <v>43</v>
      </c>
      <c r="T565" s="28" t="s">
        <v>7</v>
      </c>
      <c r="U565" s="30" t="s">
        <v>487</v>
      </c>
      <c r="V565" s="31" t="s">
        <v>25</v>
      </c>
      <c r="W565" s="32">
        <v>44948.15</v>
      </c>
      <c r="X565" s="33">
        <v>44948.15</v>
      </c>
      <c r="Y565" s="62">
        <f t="shared" si="12"/>
        <v>100</v>
      </c>
    </row>
    <row r="566" spans="13:25" s="44" customFormat="1" ht="75">
      <c r="M566" s="35">
        <v>3</v>
      </c>
      <c r="N566" s="36" t="s">
        <v>140</v>
      </c>
      <c r="O566" s="37">
        <v>504</v>
      </c>
      <c r="P566" s="38" t="s">
        <v>9</v>
      </c>
      <c r="Q566" s="38" t="s">
        <v>9</v>
      </c>
      <c r="R566" s="38" t="s">
        <v>9</v>
      </c>
      <c r="S566" s="39" t="s">
        <v>9</v>
      </c>
      <c r="T566" s="38" t="s">
        <v>9</v>
      </c>
      <c r="U566" s="40" t="s">
        <v>9</v>
      </c>
      <c r="V566" s="41" t="s">
        <v>9</v>
      </c>
      <c r="W566" s="42">
        <f>W567+W575+W723</f>
        <v>493441470.21999991</v>
      </c>
      <c r="X566" s="42">
        <f>X567+X575+X723</f>
        <v>489270338.73999989</v>
      </c>
      <c r="Y566" s="43">
        <f t="shared" si="12"/>
        <v>99.154685665527794</v>
      </c>
    </row>
    <row r="567" spans="13:25" ht="18.75">
      <c r="M567" s="25" t="s">
        <v>9</v>
      </c>
      <c r="N567" s="26" t="s">
        <v>359</v>
      </c>
      <c r="O567" s="27">
        <v>504</v>
      </c>
      <c r="P567" s="28">
        <v>4</v>
      </c>
      <c r="Q567" s="28">
        <v>0</v>
      </c>
      <c r="R567" s="28" t="s">
        <v>9</v>
      </c>
      <c r="S567" s="29" t="s">
        <v>9</v>
      </c>
      <c r="T567" s="28" t="s">
        <v>9</v>
      </c>
      <c r="U567" s="30" t="s">
        <v>9</v>
      </c>
      <c r="V567" s="31" t="s">
        <v>9</v>
      </c>
      <c r="W567" s="32">
        <v>430740.71</v>
      </c>
      <c r="X567" s="32">
        <v>430740.71</v>
      </c>
      <c r="Y567" s="62">
        <f t="shared" si="12"/>
        <v>100</v>
      </c>
    </row>
    <row r="568" spans="13:25" ht="18.75">
      <c r="M568" s="25" t="s">
        <v>9</v>
      </c>
      <c r="N568" s="26" t="s">
        <v>69</v>
      </c>
      <c r="O568" s="27">
        <v>504</v>
      </c>
      <c r="P568" s="28">
        <v>4</v>
      </c>
      <c r="Q568" s="28">
        <v>1</v>
      </c>
      <c r="R568" s="28" t="s">
        <v>9</v>
      </c>
      <c r="S568" s="29" t="s">
        <v>9</v>
      </c>
      <c r="T568" s="28" t="s">
        <v>9</v>
      </c>
      <c r="U568" s="30" t="s">
        <v>9</v>
      </c>
      <c r="V568" s="31" t="s">
        <v>9</v>
      </c>
      <c r="W568" s="32">
        <v>430740.71</v>
      </c>
      <c r="X568" s="32">
        <v>430740.71</v>
      </c>
      <c r="Y568" s="62">
        <f t="shared" si="12"/>
        <v>100</v>
      </c>
    </row>
    <row r="569" spans="13:25" ht="131.25">
      <c r="M569" s="25" t="s">
        <v>9</v>
      </c>
      <c r="N569" s="26" t="s">
        <v>304</v>
      </c>
      <c r="O569" s="27">
        <v>504</v>
      </c>
      <c r="P569" s="28">
        <v>4</v>
      </c>
      <c r="Q569" s="28">
        <v>1</v>
      </c>
      <c r="R569" s="28" t="s">
        <v>7</v>
      </c>
      <c r="S569" s="29" t="s">
        <v>39</v>
      </c>
      <c r="T569" s="28" t="s">
        <v>2</v>
      </c>
      <c r="U569" s="30" t="s">
        <v>1</v>
      </c>
      <c r="V569" s="31" t="s">
        <v>9</v>
      </c>
      <c r="W569" s="32">
        <v>430740.71</v>
      </c>
      <c r="X569" s="32">
        <v>430740.71</v>
      </c>
      <c r="Y569" s="62">
        <f t="shared" si="12"/>
        <v>100</v>
      </c>
    </row>
    <row r="570" spans="13:25" ht="75">
      <c r="M570" s="25" t="s">
        <v>9</v>
      </c>
      <c r="N570" s="26" t="s">
        <v>21</v>
      </c>
      <c r="O570" s="27">
        <v>504</v>
      </c>
      <c r="P570" s="28">
        <v>4</v>
      </c>
      <c r="Q570" s="28">
        <v>1</v>
      </c>
      <c r="R570" s="28" t="s">
        <v>7</v>
      </c>
      <c r="S570" s="29" t="s">
        <v>6</v>
      </c>
      <c r="T570" s="28" t="s">
        <v>2</v>
      </c>
      <c r="U570" s="30" t="s">
        <v>1</v>
      </c>
      <c r="V570" s="31" t="s">
        <v>9</v>
      </c>
      <c r="W570" s="32">
        <v>430740.71</v>
      </c>
      <c r="X570" s="32">
        <v>430740.71</v>
      </c>
      <c r="Y570" s="62">
        <f t="shared" si="12"/>
        <v>100</v>
      </c>
    </row>
    <row r="571" spans="13:25" ht="18.75">
      <c r="M571" s="25" t="s">
        <v>9</v>
      </c>
      <c r="N571" s="26" t="s">
        <v>12</v>
      </c>
      <c r="O571" s="27">
        <v>504</v>
      </c>
      <c r="P571" s="28">
        <v>4</v>
      </c>
      <c r="Q571" s="28">
        <v>1</v>
      </c>
      <c r="R571" s="28" t="s">
        <v>7</v>
      </c>
      <c r="S571" s="29" t="s">
        <v>6</v>
      </c>
      <c r="T571" s="28" t="s">
        <v>5</v>
      </c>
      <c r="U571" s="30" t="s">
        <v>1</v>
      </c>
      <c r="V571" s="31" t="s">
        <v>9</v>
      </c>
      <c r="W571" s="32">
        <v>430740.71</v>
      </c>
      <c r="X571" s="32">
        <v>430740.71</v>
      </c>
      <c r="Y571" s="62">
        <f t="shared" si="12"/>
        <v>100</v>
      </c>
    </row>
    <row r="572" spans="13:25" ht="93.75">
      <c r="M572" s="25" t="s">
        <v>9</v>
      </c>
      <c r="N572" s="26" t="s">
        <v>315</v>
      </c>
      <c r="O572" s="27">
        <v>504</v>
      </c>
      <c r="P572" s="28">
        <v>4</v>
      </c>
      <c r="Q572" s="28">
        <v>1</v>
      </c>
      <c r="R572" s="28" t="s">
        <v>7</v>
      </c>
      <c r="S572" s="29" t="s">
        <v>6</v>
      </c>
      <c r="T572" s="28" t="s">
        <v>5</v>
      </c>
      <c r="U572" s="30" t="s">
        <v>37</v>
      </c>
      <c r="V572" s="31" t="s">
        <v>9</v>
      </c>
      <c r="W572" s="32">
        <v>430740.71</v>
      </c>
      <c r="X572" s="32">
        <v>430740.71</v>
      </c>
      <c r="Y572" s="62">
        <f t="shared" si="12"/>
        <v>100</v>
      </c>
    </row>
    <row r="573" spans="13:25" ht="56.25">
      <c r="M573" s="25" t="s">
        <v>9</v>
      </c>
      <c r="N573" s="26" t="s">
        <v>115</v>
      </c>
      <c r="O573" s="27">
        <v>504</v>
      </c>
      <c r="P573" s="28">
        <v>4</v>
      </c>
      <c r="Q573" s="28">
        <v>1</v>
      </c>
      <c r="R573" s="28" t="s">
        <v>7</v>
      </c>
      <c r="S573" s="29" t="s">
        <v>6</v>
      </c>
      <c r="T573" s="28" t="s">
        <v>5</v>
      </c>
      <c r="U573" s="30" t="s">
        <v>37</v>
      </c>
      <c r="V573" s="31">
        <v>600</v>
      </c>
      <c r="W573" s="32">
        <v>430740.71</v>
      </c>
      <c r="X573" s="32">
        <v>430740.71</v>
      </c>
      <c r="Y573" s="62">
        <f t="shared" si="12"/>
        <v>100</v>
      </c>
    </row>
    <row r="574" spans="13:25" ht="18.75">
      <c r="M574" s="25" t="s">
        <v>9</v>
      </c>
      <c r="N574" s="26" t="s">
        <v>114</v>
      </c>
      <c r="O574" s="27">
        <v>504</v>
      </c>
      <c r="P574" s="28">
        <v>4</v>
      </c>
      <c r="Q574" s="28">
        <v>1</v>
      </c>
      <c r="R574" s="28" t="s">
        <v>7</v>
      </c>
      <c r="S574" s="29" t="s">
        <v>6</v>
      </c>
      <c r="T574" s="28" t="s">
        <v>5</v>
      </c>
      <c r="U574" s="30" t="s">
        <v>37</v>
      </c>
      <c r="V574" s="31" t="s">
        <v>113</v>
      </c>
      <c r="W574" s="32">
        <v>430740.71</v>
      </c>
      <c r="X574" s="32">
        <v>430740.71</v>
      </c>
      <c r="Y574" s="62">
        <f t="shared" si="12"/>
        <v>100</v>
      </c>
    </row>
    <row r="575" spans="13:25" ht="18.75">
      <c r="M575" s="25" t="s">
        <v>9</v>
      </c>
      <c r="N575" s="26" t="s">
        <v>361</v>
      </c>
      <c r="O575" s="27">
        <v>504</v>
      </c>
      <c r="P575" s="28">
        <v>7</v>
      </c>
      <c r="Q575" s="28">
        <v>0</v>
      </c>
      <c r="R575" s="28" t="s">
        <v>9</v>
      </c>
      <c r="S575" s="29" t="s">
        <v>9</v>
      </c>
      <c r="T575" s="28" t="s">
        <v>9</v>
      </c>
      <c r="U575" s="30" t="s">
        <v>9</v>
      </c>
      <c r="V575" s="31" t="s">
        <v>9</v>
      </c>
      <c r="W575" s="32">
        <f>W576+W589+W634+W666+W673</f>
        <v>477436306.3499999</v>
      </c>
      <c r="X575" s="32">
        <f>X576+X589+X634+X666+X673</f>
        <v>473532844.30999994</v>
      </c>
      <c r="Y575" s="62">
        <f t="shared" si="12"/>
        <v>99.182411980805995</v>
      </c>
    </row>
    <row r="576" spans="13:25" s="57" customFormat="1" ht="18.75">
      <c r="M576" s="49" t="s">
        <v>9</v>
      </c>
      <c r="N576" s="50" t="s">
        <v>138</v>
      </c>
      <c r="O576" s="51">
        <v>504</v>
      </c>
      <c r="P576" s="52">
        <v>7</v>
      </c>
      <c r="Q576" s="52">
        <v>1</v>
      </c>
      <c r="R576" s="52" t="s">
        <v>9</v>
      </c>
      <c r="S576" s="53" t="s">
        <v>9</v>
      </c>
      <c r="T576" s="52" t="s">
        <v>9</v>
      </c>
      <c r="U576" s="54" t="s">
        <v>9</v>
      </c>
      <c r="V576" s="55" t="s">
        <v>9</v>
      </c>
      <c r="W576" s="56">
        <f t="shared" ref="W576:X578" si="13">W577</f>
        <v>76501629.140000001</v>
      </c>
      <c r="X576" s="56">
        <f t="shared" si="13"/>
        <v>74816468.170000002</v>
      </c>
      <c r="Y576" s="63">
        <f t="shared" si="12"/>
        <v>97.797222112857085</v>
      </c>
    </row>
    <row r="577" spans="13:25" s="57" customFormat="1" ht="131.25">
      <c r="M577" s="49" t="s">
        <v>9</v>
      </c>
      <c r="N577" s="50" t="s">
        <v>304</v>
      </c>
      <c r="O577" s="51">
        <v>504</v>
      </c>
      <c r="P577" s="52">
        <v>7</v>
      </c>
      <c r="Q577" s="52">
        <v>1</v>
      </c>
      <c r="R577" s="52" t="s">
        <v>7</v>
      </c>
      <c r="S577" s="53" t="s">
        <v>39</v>
      </c>
      <c r="T577" s="52" t="s">
        <v>2</v>
      </c>
      <c r="U577" s="54" t="s">
        <v>1</v>
      </c>
      <c r="V577" s="55" t="s">
        <v>9</v>
      </c>
      <c r="W577" s="56">
        <f t="shared" si="13"/>
        <v>76501629.140000001</v>
      </c>
      <c r="X577" s="56">
        <f t="shared" si="13"/>
        <v>74816468.170000002</v>
      </c>
      <c r="Y577" s="63">
        <f t="shared" si="12"/>
        <v>97.797222112857085</v>
      </c>
    </row>
    <row r="578" spans="13:25" s="57" customFormat="1" ht="56.25">
      <c r="M578" s="49" t="s">
        <v>9</v>
      </c>
      <c r="N578" s="50" t="s">
        <v>80</v>
      </c>
      <c r="O578" s="51">
        <v>504</v>
      </c>
      <c r="P578" s="52">
        <v>7</v>
      </c>
      <c r="Q578" s="52">
        <v>1</v>
      </c>
      <c r="R578" s="52" t="s">
        <v>7</v>
      </c>
      <c r="S578" s="53" t="s">
        <v>77</v>
      </c>
      <c r="T578" s="52" t="s">
        <v>2</v>
      </c>
      <c r="U578" s="54" t="s">
        <v>1</v>
      </c>
      <c r="V578" s="55" t="s">
        <v>9</v>
      </c>
      <c r="W578" s="56">
        <f t="shared" si="13"/>
        <v>76501629.140000001</v>
      </c>
      <c r="X578" s="56">
        <f t="shared" si="13"/>
        <v>74816468.170000002</v>
      </c>
      <c r="Y578" s="63">
        <f t="shared" si="12"/>
        <v>97.797222112857085</v>
      </c>
    </row>
    <row r="579" spans="13:25" s="57" customFormat="1" ht="18.75">
      <c r="M579" s="49" t="s">
        <v>9</v>
      </c>
      <c r="N579" s="50" t="s">
        <v>138</v>
      </c>
      <c r="O579" s="51">
        <v>504</v>
      </c>
      <c r="P579" s="52">
        <v>7</v>
      </c>
      <c r="Q579" s="52">
        <v>1</v>
      </c>
      <c r="R579" s="52" t="s">
        <v>7</v>
      </c>
      <c r="S579" s="53" t="s">
        <v>77</v>
      </c>
      <c r="T579" s="52" t="s">
        <v>7</v>
      </c>
      <c r="U579" s="54" t="s">
        <v>1</v>
      </c>
      <c r="V579" s="55" t="s">
        <v>9</v>
      </c>
      <c r="W579" s="56">
        <f>W580+W583+W586</f>
        <v>76501629.140000001</v>
      </c>
      <c r="X579" s="56">
        <f>X580+X583+X586</f>
        <v>74816468.170000002</v>
      </c>
      <c r="Y579" s="63">
        <f t="shared" si="12"/>
        <v>97.797222112857085</v>
      </c>
    </row>
    <row r="580" spans="13:25" ht="187.5">
      <c r="M580" s="25" t="s">
        <v>9</v>
      </c>
      <c r="N580" s="26" t="s">
        <v>136</v>
      </c>
      <c r="O580" s="27">
        <v>504</v>
      </c>
      <c r="P580" s="28">
        <v>7</v>
      </c>
      <c r="Q580" s="28">
        <v>1</v>
      </c>
      <c r="R580" s="28" t="s">
        <v>7</v>
      </c>
      <c r="S580" s="29" t="s">
        <v>77</v>
      </c>
      <c r="T580" s="28" t="s">
        <v>7</v>
      </c>
      <c r="U580" s="30" t="s">
        <v>37</v>
      </c>
      <c r="V580" s="31" t="s">
        <v>9</v>
      </c>
      <c r="W580" s="32">
        <f>W581</f>
        <v>33508810.039999999</v>
      </c>
      <c r="X580" s="32">
        <f>X581</f>
        <v>31824749.07</v>
      </c>
      <c r="Y580" s="62">
        <f t="shared" si="12"/>
        <v>94.974274025279598</v>
      </c>
    </row>
    <row r="581" spans="13:25" ht="56.25">
      <c r="M581" s="25" t="s">
        <v>9</v>
      </c>
      <c r="N581" s="26" t="s">
        <v>115</v>
      </c>
      <c r="O581" s="27">
        <v>504</v>
      </c>
      <c r="P581" s="28">
        <v>7</v>
      </c>
      <c r="Q581" s="28">
        <v>1</v>
      </c>
      <c r="R581" s="28" t="s">
        <v>7</v>
      </c>
      <c r="S581" s="29" t="s">
        <v>77</v>
      </c>
      <c r="T581" s="28" t="s">
        <v>7</v>
      </c>
      <c r="U581" s="30" t="s">
        <v>37</v>
      </c>
      <c r="V581" s="31">
        <v>600</v>
      </c>
      <c r="W581" s="32">
        <f>W582</f>
        <v>33508810.039999999</v>
      </c>
      <c r="X581" s="32">
        <f>X582</f>
        <v>31824749.07</v>
      </c>
      <c r="Y581" s="62">
        <f t="shared" si="12"/>
        <v>94.974274025279598</v>
      </c>
    </row>
    <row r="582" spans="13:25" ht="18.75">
      <c r="M582" s="25" t="s">
        <v>9</v>
      </c>
      <c r="N582" s="26" t="s">
        <v>114</v>
      </c>
      <c r="O582" s="27">
        <v>504</v>
      </c>
      <c r="P582" s="28">
        <v>7</v>
      </c>
      <c r="Q582" s="28">
        <v>1</v>
      </c>
      <c r="R582" s="28" t="s">
        <v>7</v>
      </c>
      <c r="S582" s="29" t="s">
        <v>77</v>
      </c>
      <c r="T582" s="28" t="s">
        <v>7</v>
      </c>
      <c r="U582" s="30" t="s">
        <v>37</v>
      </c>
      <c r="V582" s="31" t="s">
        <v>113</v>
      </c>
      <c r="W582" s="32">
        <v>33508810.039999999</v>
      </c>
      <c r="X582" s="33">
        <v>31824749.07</v>
      </c>
      <c r="Y582" s="62">
        <f t="shared" si="12"/>
        <v>94.974274025279598</v>
      </c>
    </row>
    <row r="583" spans="13:25" ht="56.25">
      <c r="M583" s="25" t="s">
        <v>9</v>
      </c>
      <c r="N583" s="26" t="s">
        <v>316</v>
      </c>
      <c r="O583" s="27">
        <v>504</v>
      </c>
      <c r="P583" s="28">
        <v>7</v>
      </c>
      <c r="Q583" s="28">
        <v>1</v>
      </c>
      <c r="R583" s="28" t="s">
        <v>7</v>
      </c>
      <c r="S583" s="29" t="s">
        <v>77</v>
      </c>
      <c r="T583" s="28" t="s">
        <v>7</v>
      </c>
      <c r="U583" s="30" t="s">
        <v>31</v>
      </c>
      <c r="V583" s="31" t="s">
        <v>9</v>
      </c>
      <c r="W583" s="32">
        <f>W584</f>
        <v>101196.1</v>
      </c>
      <c r="X583" s="32">
        <f>X584</f>
        <v>101196.1</v>
      </c>
      <c r="Y583" s="62">
        <f t="shared" si="12"/>
        <v>100</v>
      </c>
    </row>
    <row r="584" spans="13:25" ht="56.25">
      <c r="M584" s="25" t="s">
        <v>9</v>
      </c>
      <c r="N584" s="26" t="s">
        <v>115</v>
      </c>
      <c r="O584" s="27">
        <v>504</v>
      </c>
      <c r="P584" s="28">
        <v>7</v>
      </c>
      <c r="Q584" s="28">
        <v>1</v>
      </c>
      <c r="R584" s="28" t="s">
        <v>7</v>
      </c>
      <c r="S584" s="29" t="s">
        <v>77</v>
      </c>
      <c r="T584" s="28" t="s">
        <v>7</v>
      </c>
      <c r="U584" s="30" t="s">
        <v>31</v>
      </c>
      <c r="V584" s="31">
        <v>600</v>
      </c>
      <c r="W584" s="32">
        <f>W585</f>
        <v>101196.1</v>
      </c>
      <c r="X584" s="32">
        <f>X585</f>
        <v>101196.1</v>
      </c>
      <c r="Y584" s="62">
        <f t="shared" si="12"/>
        <v>100</v>
      </c>
    </row>
    <row r="585" spans="13:25" ht="18.75">
      <c r="M585" s="25" t="s">
        <v>9</v>
      </c>
      <c r="N585" s="26" t="s">
        <v>114</v>
      </c>
      <c r="O585" s="27">
        <v>504</v>
      </c>
      <c r="P585" s="28">
        <v>7</v>
      </c>
      <c r="Q585" s="28">
        <v>1</v>
      </c>
      <c r="R585" s="28" t="s">
        <v>7</v>
      </c>
      <c r="S585" s="29" t="s">
        <v>77</v>
      </c>
      <c r="T585" s="28" t="s">
        <v>7</v>
      </c>
      <c r="U585" s="30" t="s">
        <v>31</v>
      </c>
      <c r="V585" s="31" t="s">
        <v>113</v>
      </c>
      <c r="W585" s="32">
        <v>101196.1</v>
      </c>
      <c r="X585" s="32">
        <v>101196.1</v>
      </c>
      <c r="Y585" s="62">
        <f t="shared" si="12"/>
        <v>100</v>
      </c>
    </row>
    <row r="586" spans="13:25" ht="262.5">
      <c r="M586" s="25" t="s">
        <v>9</v>
      </c>
      <c r="N586" s="26" t="s">
        <v>328</v>
      </c>
      <c r="O586" s="27">
        <v>504</v>
      </c>
      <c r="P586" s="28">
        <v>7</v>
      </c>
      <c r="Q586" s="28">
        <v>1</v>
      </c>
      <c r="R586" s="28" t="s">
        <v>7</v>
      </c>
      <c r="S586" s="29" t="s">
        <v>77</v>
      </c>
      <c r="T586" s="28" t="s">
        <v>7</v>
      </c>
      <c r="U586" s="30" t="s">
        <v>130</v>
      </c>
      <c r="V586" s="31" t="s">
        <v>9</v>
      </c>
      <c r="W586" s="32">
        <f>W587</f>
        <v>42891623</v>
      </c>
      <c r="X586" s="32">
        <f>X587</f>
        <v>42890523</v>
      </c>
      <c r="Y586" s="62">
        <v>99.99</v>
      </c>
    </row>
    <row r="587" spans="13:25" ht="56.25">
      <c r="M587" s="25" t="s">
        <v>9</v>
      </c>
      <c r="N587" s="26" t="s">
        <v>115</v>
      </c>
      <c r="O587" s="27">
        <v>504</v>
      </c>
      <c r="P587" s="28">
        <v>7</v>
      </c>
      <c r="Q587" s="28">
        <v>1</v>
      </c>
      <c r="R587" s="28" t="s">
        <v>7</v>
      </c>
      <c r="S587" s="29" t="s">
        <v>77</v>
      </c>
      <c r="T587" s="28" t="s">
        <v>7</v>
      </c>
      <c r="U587" s="30" t="s">
        <v>130</v>
      </c>
      <c r="V587" s="31">
        <v>600</v>
      </c>
      <c r="W587" s="32">
        <f>W588</f>
        <v>42891623</v>
      </c>
      <c r="X587" s="32">
        <f>X588</f>
        <v>42890523</v>
      </c>
      <c r="Y587" s="62">
        <v>99.99</v>
      </c>
    </row>
    <row r="588" spans="13:25" ht="18.75">
      <c r="M588" s="25" t="s">
        <v>9</v>
      </c>
      <c r="N588" s="26" t="s">
        <v>114</v>
      </c>
      <c r="O588" s="27">
        <v>504</v>
      </c>
      <c r="P588" s="28">
        <v>7</v>
      </c>
      <c r="Q588" s="28">
        <v>1</v>
      </c>
      <c r="R588" s="28" t="s">
        <v>7</v>
      </c>
      <c r="S588" s="29" t="s">
        <v>77</v>
      </c>
      <c r="T588" s="28" t="s">
        <v>7</v>
      </c>
      <c r="U588" s="30" t="s">
        <v>130</v>
      </c>
      <c r="V588" s="31" t="s">
        <v>113</v>
      </c>
      <c r="W588" s="32">
        <v>42891623</v>
      </c>
      <c r="X588" s="33">
        <v>42890523</v>
      </c>
      <c r="Y588" s="62">
        <v>99.99</v>
      </c>
    </row>
    <row r="589" spans="13:25" ht="18.75">
      <c r="M589" s="25" t="s">
        <v>9</v>
      </c>
      <c r="N589" s="26" t="s">
        <v>117</v>
      </c>
      <c r="O589" s="27">
        <v>504</v>
      </c>
      <c r="P589" s="28">
        <v>7</v>
      </c>
      <c r="Q589" s="28">
        <v>2</v>
      </c>
      <c r="R589" s="28" t="s">
        <v>9</v>
      </c>
      <c r="S589" s="29" t="s">
        <v>9</v>
      </c>
      <c r="T589" s="28" t="s">
        <v>9</v>
      </c>
      <c r="U589" s="30" t="s">
        <v>9</v>
      </c>
      <c r="V589" s="31" t="s">
        <v>9</v>
      </c>
      <c r="W589" s="32">
        <f>W590+W624</f>
        <v>308040796.44999993</v>
      </c>
      <c r="X589" s="32">
        <f>X590+X624</f>
        <v>307775093.95999998</v>
      </c>
      <c r="Y589" s="62">
        <f t="shared" si="12"/>
        <v>99.91374438286681</v>
      </c>
    </row>
    <row r="590" spans="13:25" ht="131.25">
      <c r="M590" s="25" t="s">
        <v>9</v>
      </c>
      <c r="N590" s="26" t="s">
        <v>304</v>
      </c>
      <c r="O590" s="27">
        <v>504</v>
      </c>
      <c r="P590" s="28">
        <v>7</v>
      </c>
      <c r="Q590" s="28">
        <v>2</v>
      </c>
      <c r="R590" s="28" t="s">
        <v>7</v>
      </c>
      <c r="S590" s="29" t="s">
        <v>39</v>
      </c>
      <c r="T590" s="28" t="s">
        <v>2</v>
      </c>
      <c r="U590" s="30" t="s">
        <v>1</v>
      </c>
      <c r="V590" s="31" t="s">
        <v>9</v>
      </c>
      <c r="W590" s="32">
        <f>W591</f>
        <v>307946496.44999993</v>
      </c>
      <c r="X590" s="32">
        <f>X591</f>
        <v>307680793.95999998</v>
      </c>
      <c r="Y590" s="62">
        <f t="shared" si="12"/>
        <v>99.913717969496986</v>
      </c>
    </row>
    <row r="591" spans="13:25" ht="56.25">
      <c r="M591" s="25" t="s">
        <v>9</v>
      </c>
      <c r="N591" s="26" t="s">
        <v>80</v>
      </c>
      <c r="O591" s="27">
        <v>504</v>
      </c>
      <c r="P591" s="28">
        <v>7</v>
      </c>
      <c r="Q591" s="28">
        <v>2</v>
      </c>
      <c r="R591" s="28" t="s">
        <v>7</v>
      </c>
      <c r="S591" s="29" t="s">
        <v>77</v>
      </c>
      <c r="T591" s="28" t="s">
        <v>2</v>
      </c>
      <c r="U591" s="30" t="s">
        <v>1</v>
      </c>
      <c r="V591" s="31" t="s">
        <v>9</v>
      </c>
      <c r="W591" s="32">
        <f>W592+W617</f>
        <v>307946496.44999993</v>
      </c>
      <c r="X591" s="32">
        <f>X592+X617</f>
        <v>307680793.95999998</v>
      </c>
      <c r="Y591" s="62">
        <f t="shared" si="12"/>
        <v>99.913717969496986</v>
      </c>
    </row>
    <row r="592" spans="13:25" s="57" customFormat="1" ht="18.75">
      <c r="M592" s="49" t="s">
        <v>9</v>
      </c>
      <c r="N592" s="50" t="s">
        <v>117</v>
      </c>
      <c r="O592" s="51">
        <v>504</v>
      </c>
      <c r="P592" s="52">
        <v>7</v>
      </c>
      <c r="Q592" s="52">
        <v>2</v>
      </c>
      <c r="R592" s="52" t="s">
        <v>7</v>
      </c>
      <c r="S592" s="53" t="s">
        <v>77</v>
      </c>
      <c r="T592" s="52" t="s">
        <v>14</v>
      </c>
      <c r="U592" s="54" t="s">
        <v>1</v>
      </c>
      <c r="V592" s="55" t="s">
        <v>9</v>
      </c>
      <c r="W592" s="56">
        <f>W593+W596+W599+W602+W605+W608+W611+W614</f>
        <v>304063188.07999992</v>
      </c>
      <c r="X592" s="56">
        <f>X593+X596+X599+X602+X605+X608+X611+X614</f>
        <v>303797485.58999997</v>
      </c>
      <c r="Y592" s="63">
        <f t="shared" si="12"/>
        <v>99.912616028373009</v>
      </c>
    </row>
    <row r="593" spans="13:25" ht="168.75">
      <c r="M593" s="25" t="s">
        <v>9</v>
      </c>
      <c r="N593" s="26" t="s">
        <v>132</v>
      </c>
      <c r="O593" s="27">
        <v>504</v>
      </c>
      <c r="P593" s="28">
        <v>7</v>
      </c>
      <c r="Q593" s="28">
        <v>2</v>
      </c>
      <c r="R593" s="28" t="s">
        <v>7</v>
      </c>
      <c r="S593" s="29" t="s">
        <v>77</v>
      </c>
      <c r="T593" s="28" t="s">
        <v>14</v>
      </c>
      <c r="U593" s="30" t="s">
        <v>37</v>
      </c>
      <c r="V593" s="31" t="s">
        <v>9</v>
      </c>
      <c r="W593" s="32">
        <v>54134181.799999997</v>
      </c>
      <c r="X593" s="33">
        <v>54030318.920000002</v>
      </c>
      <c r="Y593" s="62">
        <f t="shared" si="12"/>
        <v>99.808138081067298</v>
      </c>
    </row>
    <row r="594" spans="13:25" ht="56.25">
      <c r="M594" s="25" t="s">
        <v>9</v>
      </c>
      <c r="N594" s="26" t="s">
        <v>115</v>
      </c>
      <c r="O594" s="27">
        <v>504</v>
      </c>
      <c r="P594" s="28">
        <v>7</v>
      </c>
      <c r="Q594" s="28">
        <v>2</v>
      </c>
      <c r="R594" s="28" t="s">
        <v>7</v>
      </c>
      <c r="S594" s="29" t="s">
        <v>77</v>
      </c>
      <c r="T594" s="28" t="s">
        <v>14</v>
      </c>
      <c r="U594" s="30" t="s">
        <v>37</v>
      </c>
      <c r="V594" s="31">
        <v>600</v>
      </c>
      <c r="W594" s="32">
        <v>54134181.799999997</v>
      </c>
      <c r="X594" s="33">
        <v>54030318.920000002</v>
      </c>
      <c r="Y594" s="62">
        <f t="shared" si="12"/>
        <v>99.808138081067298</v>
      </c>
    </row>
    <row r="595" spans="13:25" ht="18.75">
      <c r="M595" s="25" t="s">
        <v>9</v>
      </c>
      <c r="N595" s="26" t="s">
        <v>114</v>
      </c>
      <c r="O595" s="27">
        <v>504</v>
      </c>
      <c r="P595" s="28">
        <v>7</v>
      </c>
      <c r="Q595" s="28">
        <v>2</v>
      </c>
      <c r="R595" s="28" t="s">
        <v>7</v>
      </c>
      <c r="S595" s="29" t="s">
        <v>77</v>
      </c>
      <c r="T595" s="28" t="s">
        <v>14</v>
      </c>
      <c r="U595" s="30" t="s">
        <v>37</v>
      </c>
      <c r="V595" s="31" t="s">
        <v>113</v>
      </c>
      <c r="W595" s="32">
        <v>54134181.799999997</v>
      </c>
      <c r="X595" s="33">
        <v>54030318.920000002</v>
      </c>
      <c r="Y595" s="62">
        <f t="shared" si="12"/>
        <v>99.808138081067298</v>
      </c>
    </row>
    <row r="596" spans="13:25" ht="56.25">
      <c r="M596" s="25" t="s">
        <v>9</v>
      </c>
      <c r="N596" s="26" t="s">
        <v>269</v>
      </c>
      <c r="O596" s="27">
        <v>504</v>
      </c>
      <c r="P596" s="28">
        <v>7</v>
      </c>
      <c r="Q596" s="28">
        <v>2</v>
      </c>
      <c r="R596" s="28" t="s">
        <v>7</v>
      </c>
      <c r="S596" s="29" t="s">
        <v>77</v>
      </c>
      <c r="T596" s="28" t="s">
        <v>14</v>
      </c>
      <c r="U596" s="30" t="s">
        <v>31</v>
      </c>
      <c r="V596" s="31" t="s">
        <v>9</v>
      </c>
      <c r="W596" s="32">
        <v>812544</v>
      </c>
      <c r="X596" s="32">
        <v>812544</v>
      </c>
      <c r="Y596" s="62">
        <f t="shared" si="12"/>
        <v>100</v>
      </c>
    </row>
    <row r="597" spans="13:25" ht="56.25">
      <c r="M597" s="25" t="s">
        <v>9</v>
      </c>
      <c r="N597" s="26" t="s">
        <v>115</v>
      </c>
      <c r="O597" s="27">
        <v>504</v>
      </c>
      <c r="P597" s="28">
        <v>7</v>
      </c>
      <c r="Q597" s="28">
        <v>2</v>
      </c>
      <c r="R597" s="28" t="s">
        <v>7</v>
      </c>
      <c r="S597" s="29" t="s">
        <v>77</v>
      </c>
      <c r="T597" s="28" t="s">
        <v>14</v>
      </c>
      <c r="U597" s="30" t="s">
        <v>31</v>
      </c>
      <c r="V597" s="31">
        <v>600</v>
      </c>
      <c r="W597" s="32">
        <v>812544</v>
      </c>
      <c r="X597" s="32">
        <v>812544</v>
      </c>
      <c r="Y597" s="62">
        <f t="shared" si="12"/>
        <v>100</v>
      </c>
    </row>
    <row r="598" spans="13:25" ht="18.75">
      <c r="M598" s="25" t="s">
        <v>9</v>
      </c>
      <c r="N598" s="26" t="s">
        <v>114</v>
      </c>
      <c r="O598" s="27">
        <v>504</v>
      </c>
      <c r="P598" s="28">
        <v>7</v>
      </c>
      <c r="Q598" s="28">
        <v>2</v>
      </c>
      <c r="R598" s="28" t="s">
        <v>7</v>
      </c>
      <c r="S598" s="29" t="s">
        <v>77</v>
      </c>
      <c r="T598" s="28" t="s">
        <v>14</v>
      </c>
      <c r="U598" s="30" t="s">
        <v>31</v>
      </c>
      <c r="V598" s="31" t="s">
        <v>113</v>
      </c>
      <c r="W598" s="32">
        <v>812544</v>
      </c>
      <c r="X598" s="32">
        <v>812544</v>
      </c>
      <c r="Y598" s="62">
        <f t="shared" si="12"/>
        <v>100</v>
      </c>
    </row>
    <row r="599" spans="13:25" ht="93.75">
      <c r="M599" s="25" t="s">
        <v>9</v>
      </c>
      <c r="N599" s="26" t="s">
        <v>329</v>
      </c>
      <c r="O599" s="27">
        <v>504</v>
      </c>
      <c r="P599" s="28">
        <v>7</v>
      </c>
      <c r="Q599" s="28">
        <v>2</v>
      </c>
      <c r="R599" s="28" t="s">
        <v>7</v>
      </c>
      <c r="S599" s="29" t="s">
        <v>77</v>
      </c>
      <c r="T599" s="28" t="s">
        <v>14</v>
      </c>
      <c r="U599" s="30" t="s">
        <v>201</v>
      </c>
      <c r="V599" s="31" t="s">
        <v>9</v>
      </c>
      <c r="W599" s="32">
        <v>746701.32</v>
      </c>
      <c r="X599" s="32">
        <v>746701.32</v>
      </c>
      <c r="Y599" s="62">
        <f t="shared" si="12"/>
        <v>100</v>
      </c>
    </row>
    <row r="600" spans="13:25" ht="56.25">
      <c r="M600" s="25" t="s">
        <v>9</v>
      </c>
      <c r="N600" s="26" t="s">
        <v>115</v>
      </c>
      <c r="O600" s="27">
        <v>504</v>
      </c>
      <c r="P600" s="28">
        <v>7</v>
      </c>
      <c r="Q600" s="28">
        <v>2</v>
      </c>
      <c r="R600" s="28" t="s">
        <v>7</v>
      </c>
      <c r="S600" s="29" t="s">
        <v>77</v>
      </c>
      <c r="T600" s="28" t="s">
        <v>14</v>
      </c>
      <c r="U600" s="30" t="s">
        <v>201</v>
      </c>
      <c r="V600" s="31">
        <v>600</v>
      </c>
      <c r="W600" s="32">
        <v>746701.32</v>
      </c>
      <c r="X600" s="32">
        <v>746701.32</v>
      </c>
      <c r="Y600" s="62">
        <f t="shared" si="12"/>
        <v>100</v>
      </c>
    </row>
    <row r="601" spans="13:25" ht="18.75">
      <c r="M601" s="25" t="s">
        <v>9</v>
      </c>
      <c r="N601" s="26" t="s">
        <v>114</v>
      </c>
      <c r="O601" s="27">
        <v>504</v>
      </c>
      <c r="P601" s="28">
        <v>7</v>
      </c>
      <c r="Q601" s="28">
        <v>2</v>
      </c>
      <c r="R601" s="28" t="s">
        <v>7</v>
      </c>
      <c r="S601" s="29" t="s">
        <v>77</v>
      </c>
      <c r="T601" s="28" t="s">
        <v>14</v>
      </c>
      <c r="U601" s="30" t="s">
        <v>201</v>
      </c>
      <c r="V601" s="31" t="s">
        <v>113</v>
      </c>
      <c r="W601" s="32">
        <v>746701.32</v>
      </c>
      <c r="X601" s="32">
        <v>746701.32</v>
      </c>
      <c r="Y601" s="62">
        <f t="shared" si="12"/>
        <v>100</v>
      </c>
    </row>
    <row r="602" spans="13:25" ht="409.5">
      <c r="M602" s="25" t="s">
        <v>9</v>
      </c>
      <c r="N602" s="26" t="s">
        <v>489</v>
      </c>
      <c r="O602" s="27">
        <v>504</v>
      </c>
      <c r="P602" s="28">
        <v>7</v>
      </c>
      <c r="Q602" s="28">
        <v>2</v>
      </c>
      <c r="R602" s="28" t="s">
        <v>7</v>
      </c>
      <c r="S602" s="29" t="s">
        <v>77</v>
      </c>
      <c r="T602" s="28" t="s">
        <v>14</v>
      </c>
      <c r="U602" s="30" t="s">
        <v>398</v>
      </c>
      <c r="V602" s="31" t="s">
        <v>9</v>
      </c>
      <c r="W602" s="32">
        <v>14301269.66</v>
      </c>
      <c r="X602" s="33">
        <v>14168396.93</v>
      </c>
      <c r="Y602" s="62">
        <f t="shared" si="12"/>
        <v>99.070902562087625</v>
      </c>
    </row>
    <row r="603" spans="13:25" ht="56.25">
      <c r="M603" s="25" t="s">
        <v>9</v>
      </c>
      <c r="N603" s="26" t="s">
        <v>115</v>
      </c>
      <c r="O603" s="27">
        <v>504</v>
      </c>
      <c r="P603" s="28">
        <v>7</v>
      </c>
      <c r="Q603" s="28">
        <v>2</v>
      </c>
      <c r="R603" s="28" t="s">
        <v>7</v>
      </c>
      <c r="S603" s="29" t="s">
        <v>77</v>
      </c>
      <c r="T603" s="28" t="s">
        <v>14</v>
      </c>
      <c r="U603" s="30" t="s">
        <v>398</v>
      </c>
      <c r="V603" s="31">
        <v>600</v>
      </c>
      <c r="W603" s="32">
        <v>14301269.66</v>
      </c>
      <c r="X603" s="33">
        <v>14168396.93</v>
      </c>
      <c r="Y603" s="62">
        <f t="shared" si="12"/>
        <v>99.070902562087625</v>
      </c>
    </row>
    <row r="604" spans="13:25" ht="18.75">
      <c r="M604" s="25" t="s">
        <v>9</v>
      </c>
      <c r="N604" s="26" t="s">
        <v>114</v>
      </c>
      <c r="O604" s="27">
        <v>504</v>
      </c>
      <c r="P604" s="28">
        <v>7</v>
      </c>
      <c r="Q604" s="28">
        <v>2</v>
      </c>
      <c r="R604" s="28" t="s">
        <v>7</v>
      </c>
      <c r="S604" s="29" t="s">
        <v>77</v>
      </c>
      <c r="T604" s="28" t="s">
        <v>14</v>
      </c>
      <c r="U604" s="30" t="s">
        <v>398</v>
      </c>
      <c r="V604" s="31" t="s">
        <v>113</v>
      </c>
      <c r="W604" s="32">
        <v>14301269.66</v>
      </c>
      <c r="X604" s="33">
        <v>14168396.93</v>
      </c>
      <c r="Y604" s="62">
        <f t="shared" si="12"/>
        <v>99.070902562087625</v>
      </c>
    </row>
    <row r="605" spans="13:25" ht="262.5">
      <c r="M605" s="25" t="s">
        <v>9</v>
      </c>
      <c r="N605" s="26" t="s">
        <v>328</v>
      </c>
      <c r="O605" s="27">
        <v>504</v>
      </c>
      <c r="P605" s="28">
        <v>7</v>
      </c>
      <c r="Q605" s="28">
        <v>2</v>
      </c>
      <c r="R605" s="28" t="s">
        <v>7</v>
      </c>
      <c r="S605" s="29" t="s">
        <v>77</v>
      </c>
      <c r="T605" s="28" t="s">
        <v>14</v>
      </c>
      <c r="U605" s="30" t="s">
        <v>130</v>
      </c>
      <c r="V605" s="31" t="s">
        <v>9</v>
      </c>
      <c r="W605" s="32">
        <v>222171626</v>
      </c>
      <c r="X605" s="33">
        <v>222142659.13</v>
      </c>
      <c r="Y605" s="62">
        <f t="shared" si="12"/>
        <v>99.986961939955378</v>
      </c>
    </row>
    <row r="606" spans="13:25" ht="56.25">
      <c r="M606" s="25" t="s">
        <v>9</v>
      </c>
      <c r="N606" s="26" t="s">
        <v>115</v>
      </c>
      <c r="O606" s="27">
        <v>504</v>
      </c>
      <c r="P606" s="28">
        <v>7</v>
      </c>
      <c r="Q606" s="28">
        <v>2</v>
      </c>
      <c r="R606" s="28" t="s">
        <v>7</v>
      </c>
      <c r="S606" s="29" t="s">
        <v>77</v>
      </c>
      <c r="T606" s="28" t="s">
        <v>14</v>
      </c>
      <c r="U606" s="30" t="s">
        <v>130</v>
      </c>
      <c r="V606" s="31">
        <v>600</v>
      </c>
      <c r="W606" s="32">
        <v>222171626</v>
      </c>
      <c r="X606" s="33">
        <v>222142659.13</v>
      </c>
      <c r="Y606" s="62">
        <f t="shared" si="12"/>
        <v>99.986961939955378</v>
      </c>
    </row>
    <row r="607" spans="13:25" ht="18.75">
      <c r="M607" s="25" t="s">
        <v>9</v>
      </c>
      <c r="N607" s="26" t="s">
        <v>114</v>
      </c>
      <c r="O607" s="27">
        <v>504</v>
      </c>
      <c r="P607" s="28">
        <v>7</v>
      </c>
      <c r="Q607" s="28">
        <v>2</v>
      </c>
      <c r="R607" s="28" t="s">
        <v>7</v>
      </c>
      <c r="S607" s="29" t="s">
        <v>77</v>
      </c>
      <c r="T607" s="28" t="s">
        <v>14</v>
      </c>
      <c r="U607" s="30" t="s">
        <v>130</v>
      </c>
      <c r="V607" s="31" t="s">
        <v>113</v>
      </c>
      <c r="W607" s="32">
        <v>222171626</v>
      </c>
      <c r="X607" s="33">
        <v>222142659.13</v>
      </c>
      <c r="Y607" s="62">
        <f t="shared" si="12"/>
        <v>99.986961939955378</v>
      </c>
    </row>
    <row r="608" spans="13:25" ht="93.75">
      <c r="M608" s="25" t="s">
        <v>9</v>
      </c>
      <c r="N608" s="26" t="s">
        <v>317</v>
      </c>
      <c r="O608" s="27">
        <v>504</v>
      </c>
      <c r="P608" s="28">
        <v>7</v>
      </c>
      <c r="Q608" s="28">
        <v>2</v>
      </c>
      <c r="R608" s="28" t="s">
        <v>7</v>
      </c>
      <c r="S608" s="29" t="s">
        <v>77</v>
      </c>
      <c r="T608" s="28" t="s">
        <v>14</v>
      </c>
      <c r="U608" s="30" t="s">
        <v>399</v>
      </c>
      <c r="V608" s="31" t="s">
        <v>9</v>
      </c>
      <c r="W608" s="32">
        <v>336482.65</v>
      </c>
      <c r="X608" s="33">
        <v>336482.65</v>
      </c>
      <c r="Y608" s="62">
        <f t="shared" si="12"/>
        <v>100</v>
      </c>
    </row>
    <row r="609" spans="13:25" ht="56.25">
      <c r="M609" s="25" t="s">
        <v>9</v>
      </c>
      <c r="N609" s="26" t="s">
        <v>115</v>
      </c>
      <c r="O609" s="27">
        <v>504</v>
      </c>
      <c r="P609" s="28">
        <v>7</v>
      </c>
      <c r="Q609" s="28">
        <v>2</v>
      </c>
      <c r="R609" s="28" t="s">
        <v>7</v>
      </c>
      <c r="S609" s="29" t="s">
        <v>77</v>
      </c>
      <c r="T609" s="28" t="s">
        <v>14</v>
      </c>
      <c r="U609" s="30" t="s">
        <v>399</v>
      </c>
      <c r="V609" s="31">
        <v>600</v>
      </c>
      <c r="W609" s="32">
        <v>336482.65</v>
      </c>
      <c r="X609" s="33">
        <v>336482.65</v>
      </c>
      <c r="Y609" s="62">
        <f t="shared" si="12"/>
        <v>100</v>
      </c>
    </row>
    <row r="610" spans="13:25" ht="18.75">
      <c r="M610" s="25" t="s">
        <v>9</v>
      </c>
      <c r="N610" s="26" t="s">
        <v>114</v>
      </c>
      <c r="O610" s="27">
        <v>504</v>
      </c>
      <c r="P610" s="28">
        <v>7</v>
      </c>
      <c r="Q610" s="28">
        <v>2</v>
      </c>
      <c r="R610" s="28" t="s">
        <v>7</v>
      </c>
      <c r="S610" s="29" t="s">
        <v>77</v>
      </c>
      <c r="T610" s="28" t="s">
        <v>14</v>
      </c>
      <c r="U610" s="30" t="s">
        <v>399</v>
      </c>
      <c r="V610" s="31" t="s">
        <v>113</v>
      </c>
      <c r="W610" s="32">
        <v>336482.65</v>
      </c>
      <c r="X610" s="33">
        <v>336482.65</v>
      </c>
      <c r="Y610" s="62">
        <f t="shared" si="12"/>
        <v>100</v>
      </c>
    </row>
    <row r="611" spans="13:25" ht="187.5">
      <c r="M611" s="25" t="s">
        <v>9</v>
      </c>
      <c r="N611" s="26" t="s">
        <v>490</v>
      </c>
      <c r="O611" s="27">
        <v>504</v>
      </c>
      <c r="P611" s="28">
        <v>7</v>
      </c>
      <c r="Q611" s="28">
        <v>2</v>
      </c>
      <c r="R611" s="28" t="s">
        <v>7</v>
      </c>
      <c r="S611" s="29" t="s">
        <v>77</v>
      </c>
      <c r="T611" s="28" t="s">
        <v>14</v>
      </c>
      <c r="U611" s="30" t="s">
        <v>348</v>
      </c>
      <c r="V611" s="31" t="s">
        <v>9</v>
      </c>
      <c r="W611" s="32">
        <v>11223900</v>
      </c>
      <c r="X611" s="33">
        <v>11223899.99</v>
      </c>
      <c r="Y611" s="62">
        <f t="shared" si="12"/>
        <v>99.999999910904407</v>
      </c>
    </row>
    <row r="612" spans="13:25" ht="56.25">
      <c r="M612" s="25" t="s">
        <v>9</v>
      </c>
      <c r="N612" s="26" t="s">
        <v>115</v>
      </c>
      <c r="O612" s="27">
        <v>504</v>
      </c>
      <c r="P612" s="28">
        <v>7</v>
      </c>
      <c r="Q612" s="28">
        <v>2</v>
      </c>
      <c r="R612" s="28" t="s">
        <v>7</v>
      </c>
      <c r="S612" s="29" t="s">
        <v>77</v>
      </c>
      <c r="T612" s="28" t="s">
        <v>14</v>
      </c>
      <c r="U612" s="30" t="s">
        <v>348</v>
      </c>
      <c r="V612" s="31">
        <v>600</v>
      </c>
      <c r="W612" s="32">
        <v>11223900</v>
      </c>
      <c r="X612" s="33">
        <v>11223899.99</v>
      </c>
      <c r="Y612" s="62">
        <f t="shared" si="12"/>
        <v>99.999999910904407</v>
      </c>
    </row>
    <row r="613" spans="13:25" ht="18.75">
      <c r="M613" s="25" t="s">
        <v>9</v>
      </c>
      <c r="N613" s="26" t="s">
        <v>114</v>
      </c>
      <c r="O613" s="27">
        <v>504</v>
      </c>
      <c r="P613" s="28">
        <v>7</v>
      </c>
      <c r="Q613" s="28">
        <v>2</v>
      </c>
      <c r="R613" s="28" t="s">
        <v>7</v>
      </c>
      <c r="S613" s="29" t="s">
        <v>77</v>
      </c>
      <c r="T613" s="28" t="s">
        <v>14</v>
      </c>
      <c r="U613" s="30" t="s">
        <v>348</v>
      </c>
      <c r="V613" s="31" t="s">
        <v>113</v>
      </c>
      <c r="W613" s="32">
        <v>11223900</v>
      </c>
      <c r="X613" s="33">
        <v>11223899.99</v>
      </c>
      <c r="Y613" s="62">
        <f t="shared" si="12"/>
        <v>99.999999910904407</v>
      </c>
    </row>
    <row r="614" spans="13:25" ht="93.75">
      <c r="M614" s="25" t="s">
        <v>9</v>
      </c>
      <c r="N614" s="26" t="s">
        <v>317</v>
      </c>
      <c r="O614" s="27">
        <v>504</v>
      </c>
      <c r="P614" s="28">
        <v>7</v>
      </c>
      <c r="Q614" s="28">
        <v>2</v>
      </c>
      <c r="R614" s="28" t="s">
        <v>7</v>
      </c>
      <c r="S614" s="29" t="s">
        <v>77</v>
      </c>
      <c r="T614" s="28" t="s">
        <v>14</v>
      </c>
      <c r="U614" s="30" t="s">
        <v>383</v>
      </c>
      <c r="V614" s="31" t="s">
        <v>9</v>
      </c>
      <c r="W614" s="32">
        <v>336482.65</v>
      </c>
      <c r="X614" s="32">
        <v>336482.65</v>
      </c>
      <c r="Y614" s="62">
        <f t="shared" si="12"/>
        <v>100</v>
      </c>
    </row>
    <row r="615" spans="13:25" ht="56.25">
      <c r="M615" s="25" t="s">
        <v>9</v>
      </c>
      <c r="N615" s="26" t="s">
        <v>115</v>
      </c>
      <c r="O615" s="27">
        <v>504</v>
      </c>
      <c r="P615" s="28">
        <v>7</v>
      </c>
      <c r="Q615" s="28">
        <v>2</v>
      </c>
      <c r="R615" s="28" t="s">
        <v>7</v>
      </c>
      <c r="S615" s="29" t="s">
        <v>77</v>
      </c>
      <c r="T615" s="28" t="s">
        <v>14</v>
      </c>
      <c r="U615" s="30" t="s">
        <v>383</v>
      </c>
      <c r="V615" s="31">
        <v>600</v>
      </c>
      <c r="W615" s="32">
        <v>336482.65</v>
      </c>
      <c r="X615" s="32">
        <v>336482.65</v>
      </c>
      <c r="Y615" s="62">
        <f t="shared" si="12"/>
        <v>100</v>
      </c>
    </row>
    <row r="616" spans="13:25" ht="18.75">
      <c r="M616" s="25" t="s">
        <v>9</v>
      </c>
      <c r="N616" s="26" t="s">
        <v>114</v>
      </c>
      <c r="O616" s="27">
        <v>504</v>
      </c>
      <c r="P616" s="28">
        <v>7</v>
      </c>
      <c r="Q616" s="28">
        <v>2</v>
      </c>
      <c r="R616" s="28" t="s">
        <v>7</v>
      </c>
      <c r="S616" s="29" t="s">
        <v>77</v>
      </c>
      <c r="T616" s="28" t="s">
        <v>14</v>
      </c>
      <c r="U616" s="30" t="s">
        <v>383</v>
      </c>
      <c r="V616" s="31" t="s">
        <v>113</v>
      </c>
      <c r="W616" s="32">
        <v>336482.65</v>
      </c>
      <c r="X616" s="32">
        <v>336482.65</v>
      </c>
      <c r="Y616" s="62">
        <f t="shared" si="12"/>
        <v>100</v>
      </c>
    </row>
    <row r="617" spans="13:25" ht="112.5">
      <c r="M617" s="25" t="s">
        <v>9</v>
      </c>
      <c r="N617" s="26" t="s">
        <v>432</v>
      </c>
      <c r="O617" s="27">
        <v>504</v>
      </c>
      <c r="P617" s="28">
        <v>7</v>
      </c>
      <c r="Q617" s="28">
        <v>2</v>
      </c>
      <c r="R617" s="28" t="s">
        <v>7</v>
      </c>
      <c r="S617" s="29" t="s">
        <v>77</v>
      </c>
      <c r="T617" s="28" t="s">
        <v>433</v>
      </c>
      <c r="U617" s="30" t="s">
        <v>1</v>
      </c>
      <c r="V617" s="31" t="s">
        <v>9</v>
      </c>
      <c r="W617" s="32">
        <f>W618+W621</f>
        <v>3883308.3699999996</v>
      </c>
      <c r="X617" s="32">
        <f>X618+X621</f>
        <v>3883308.3699999996</v>
      </c>
      <c r="Y617" s="62">
        <f t="shared" ref="Y617:Y665" si="14">X617/W617*100</f>
        <v>100</v>
      </c>
    </row>
    <row r="618" spans="13:25" ht="131.25">
      <c r="M618" s="25" t="s">
        <v>9</v>
      </c>
      <c r="N618" s="26" t="s">
        <v>445</v>
      </c>
      <c r="O618" s="27">
        <v>504</v>
      </c>
      <c r="P618" s="28">
        <v>7</v>
      </c>
      <c r="Q618" s="28">
        <v>2</v>
      </c>
      <c r="R618" s="28" t="s">
        <v>7</v>
      </c>
      <c r="S618" s="29" t="s">
        <v>77</v>
      </c>
      <c r="T618" s="28" t="s">
        <v>433</v>
      </c>
      <c r="U618" s="30" t="s">
        <v>455</v>
      </c>
      <c r="V618" s="31" t="s">
        <v>9</v>
      </c>
      <c r="W618" s="32">
        <v>3844010.28</v>
      </c>
      <c r="X618" s="33">
        <v>3844010.28</v>
      </c>
      <c r="Y618" s="62">
        <f t="shared" si="14"/>
        <v>100</v>
      </c>
    </row>
    <row r="619" spans="13:25" ht="56.25">
      <c r="M619" s="25" t="s">
        <v>9</v>
      </c>
      <c r="N619" s="26" t="s">
        <v>115</v>
      </c>
      <c r="O619" s="27">
        <v>504</v>
      </c>
      <c r="P619" s="28">
        <v>7</v>
      </c>
      <c r="Q619" s="28">
        <v>2</v>
      </c>
      <c r="R619" s="28" t="s">
        <v>7</v>
      </c>
      <c r="S619" s="29" t="s">
        <v>77</v>
      </c>
      <c r="T619" s="28" t="s">
        <v>433</v>
      </c>
      <c r="U619" s="30" t="s">
        <v>455</v>
      </c>
      <c r="V619" s="31">
        <v>600</v>
      </c>
      <c r="W619" s="32">
        <v>3844010.28</v>
      </c>
      <c r="X619" s="33">
        <v>3844010.28</v>
      </c>
      <c r="Y619" s="62">
        <f t="shared" si="14"/>
        <v>100</v>
      </c>
    </row>
    <row r="620" spans="13:25" ht="18.75">
      <c r="M620" s="25" t="s">
        <v>9</v>
      </c>
      <c r="N620" s="26" t="s">
        <v>114</v>
      </c>
      <c r="O620" s="27">
        <v>504</v>
      </c>
      <c r="P620" s="28">
        <v>7</v>
      </c>
      <c r="Q620" s="28">
        <v>2</v>
      </c>
      <c r="R620" s="28" t="s">
        <v>7</v>
      </c>
      <c r="S620" s="29" t="s">
        <v>77</v>
      </c>
      <c r="T620" s="28" t="s">
        <v>433</v>
      </c>
      <c r="U620" s="30" t="s">
        <v>455</v>
      </c>
      <c r="V620" s="31" t="s">
        <v>113</v>
      </c>
      <c r="W620" s="32">
        <v>3844010.28</v>
      </c>
      <c r="X620" s="33">
        <v>3844010.28</v>
      </c>
      <c r="Y620" s="62">
        <f t="shared" si="14"/>
        <v>100</v>
      </c>
    </row>
    <row r="621" spans="13:25" ht="131.25">
      <c r="M621" s="25" t="s">
        <v>9</v>
      </c>
      <c r="N621" s="26" t="s">
        <v>445</v>
      </c>
      <c r="O621" s="27">
        <v>504</v>
      </c>
      <c r="P621" s="28">
        <v>7</v>
      </c>
      <c r="Q621" s="28">
        <v>2</v>
      </c>
      <c r="R621" s="28" t="s">
        <v>7</v>
      </c>
      <c r="S621" s="29" t="s">
        <v>77</v>
      </c>
      <c r="T621" s="28" t="s">
        <v>433</v>
      </c>
      <c r="U621" s="30" t="s">
        <v>446</v>
      </c>
      <c r="V621" s="31" t="s">
        <v>9</v>
      </c>
      <c r="W621" s="32">
        <v>39298.089999999997</v>
      </c>
      <c r="X621" s="32">
        <v>39298.089999999997</v>
      </c>
      <c r="Y621" s="62">
        <f t="shared" si="14"/>
        <v>100</v>
      </c>
    </row>
    <row r="622" spans="13:25" ht="56.25">
      <c r="M622" s="25" t="s">
        <v>9</v>
      </c>
      <c r="N622" s="26" t="s">
        <v>115</v>
      </c>
      <c r="O622" s="27">
        <v>504</v>
      </c>
      <c r="P622" s="28">
        <v>7</v>
      </c>
      <c r="Q622" s="28">
        <v>2</v>
      </c>
      <c r="R622" s="28" t="s">
        <v>7</v>
      </c>
      <c r="S622" s="29" t="s">
        <v>77</v>
      </c>
      <c r="T622" s="28" t="s">
        <v>433</v>
      </c>
      <c r="U622" s="30" t="s">
        <v>446</v>
      </c>
      <c r="V622" s="31">
        <v>600</v>
      </c>
      <c r="W622" s="32">
        <v>39298.089999999997</v>
      </c>
      <c r="X622" s="32">
        <v>39298.089999999997</v>
      </c>
      <c r="Y622" s="62">
        <f t="shared" si="14"/>
        <v>100</v>
      </c>
    </row>
    <row r="623" spans="13:25" ht="18.75">
      <c r="M623" s="25" t="s">
        <v>9</v>
      </c>
      <c r="N623" s="26" t="s">
        <v>114</v>
      </c>
      <c r="O623" s="27">
        <v>504</v>
      </c>
      <c r="P623" s="28">
        <v>7</v>
      </c>
      <c r="Q623" s="28">
        <v>2</v>
      </c>
      <c r="R623" s="28" t="s">
        <v>7</v>
      </c>
      <c r="S623" s="29" t="s">
        <v>77</v>
      </c>
      <c r="T623" s="28" t="s">
        <v>433</v>
      </c>
      <c r="U623" s="30" t="s">
        <v>446</v>
      </c>
      <c r="V623" s="31" t="s">
        <v>113</v>
      </c>
      <c r="W623" s="32">
        <v>39298.089999999997</v>
      </c>
      <c r="X623" s="32">
        <v>39298.089999999997</v>
      </c>
      <c r="Y623" s="62">
        <f t="shared" si="14"/>
        <v>100</v>
      </c>
    </row>
    <row r="624" spans="13:25" s="57" customFormat="1" ht="131.25">
      <c r="M624" s="49" t="s">
        <v>9</v>
      </c>
      <c r="N624" s="50" t="s">
        <v>302</v>
      </c>
      <c r="O624" s="51">
        <v>504</v>
      </c>
      <c r="P624" s="52">
        <v>7</v>
      </c>
      <c r="Q624" s="52">
        <v>2</v>
      </c>
      <c r="R624" s="52" t="s">
        <v>14</v>
      </c>
      <c r="S624" s="53" t="s">
        <v>39</v>
      </c>
      <c r="T624" s="52" t="s">
        <v>2</v>
      </c>
      <c r="U624" s="54" t="s">
        <v>1</v>
      </c>
      <c r="V624" s="55" t="s">
        <v>9</v>
      </c>
      <c r="W624" s="56">
        <f>W625</f>
        <v>94300</v>
      </c>
      <c r="X624" s="56">
        <f>X625</f>
        <v>94300</v>
      </c>
      <c r="Y624" s="63">
        <f t="shared" si="14"/>
        <v>100</v>
      </c>
    </row>
    <row r="625" spans="13:25" s="57" customFormat="1" ht="75">
      <c r="M625" s="49" t="s">
        <v>9</v>
      </c>
      <c r="N625" s="50" t="s">
        <v>232</v>
      </c>
      <c r="O625" s="51">
        <v>504</v>
      </c>
      <c r="P625" s="52">
        <v>7</v>
      </c>
      <c r="Q625" s="52">
        <v>2</v>
      </c>
      <c r="R625" s="52" t="s">
        <v>14</v>
      </c>
      <c r="S625" s="53" t="s">
        <v>6</v>
      </c>
      <c r="T625" s="52" t="s">
        <v>2</v>
      </c>
      <c r="U625" s="54" t="s">
        <v>1</v>
      </c>
      <c r="V625" s="55" t="s">
        <v>9</v>
      </c>
      <c r="W625" s="56">
        <f>W627+W630</f>
        <v>94300</v>
      </c>
      <c r="X625" s="56">
        <f>X627+X630</f>
        <v>94300</v>
      </c>
      <c r="Y625" s="63">
        <f t="shared" si="14"/>
        <v>100</v>
      </c>
    </row>
    <row r="626" spans="13:25" ht="112.5">
      <c r="M626" s="25" t="s">
        <v>9</v>
      </c>
      <c r="N626" s="26" t="s">
        <v>247</v>
      </c>
      <c r="O626" s="27">
        <v>504</v>
      </c>
      <c r="P626" s="28">
        <v>7</v>
      </c>
      <c r="Q626" s="28">
        <v>2</v>
      </c>
      <c r="R626" s="28" t="s">
        <v>14</v>
      </c>
      <c r="S626" s="29" t="s">
        <v>6</v>
      </c>
      <c r="T626" s="28" t="s">
        <v>14</v>
      </c>
      <c r="U626" s="30" t="s">
        <v>1</v>
      </c>
      <c r="V626" s="31" t="s">
        <v>9</v>
      </c>
      <c r="W626" s="32">
        <v>4800</v>
      </c>
      <c r="X626" s="32">
        <v>4800</v>
      </c>
      <c r="Y626" s="62">
        <f t="shared" si="14"/>
        <v>100</v>
      </c>
    </row>
    <row r="627" spans="13:25" ht="75">
      <c r="M627" s="25" t="s">
        <v>9</v>
      </c>
      <c r="N627" s="26" t="s">
        <v>281</v>
      </c>
      <c r="O627" s="27">
        <v>504</v>
      </c>
      <c r="P627" s="28">
        <v>7</v>
      </c>
      <c r="Q627" s="28">
        <v>2</v>
      </c>
      <c r="R627" s="28" t="s">
        <v>14</v>
      </c>
      <c r="S627" s="29" t="s">
        <v>6</v>
      </c>
      <c r="T627" s="28" t="s">
        <v>14</v>
      </c>
      <c r="U627" s="30" t="s">
        <v>31</v>
      </c>
      <c r="V627" s="31" t="s">
        <v>9</v>
      </c>
      <c r="W627" s="32">
        <v>4800</v>
      </c>
      <c r="X627" s="32">
        <v>4800</v>
      </c>
      <c r="Y627" s="62">
        <f t="shared" si="14"/>
        <v>100</v>
      </c>
    </row>
    <row r="628" spans="13:25" ht="56.25">
      <c r="M628" s="25" t="s">
        <v>9</v>
      </c>
      <c r="N628" s="26" t="s">
        <v>115</v>
      </c>
      <c r="O628" s="27">
        <v>504</v>
      </c>
      <c r="P628" s="28">
        <v>7</v>
      </c>
      <c r="Q628" s="28">
        <v>2</v>
      </c>
      <c r="R628" s="28" t="s">
        <v>14</v>
      </c>
      <c r="S628" s="29" t="s">
        <v>6</v>
      </c>
      <c r="T628" s="28" t="s">
        <v>14</v>
      </c>
      <c r="U628" s="30" t="s">
        <v>31</v>
      </c>
      <c r="V628" s="31">
        <v>600</v>
      </c>
      <c r="W628" s="32">
        <v>4800</v>
      </c>
      <c r="X628" s="32">
        <v>4800</v>
      </c>
      <c r="Y628" s="62">
        <f t="shared" si="14"/>
        <v>100</v>
      </c>
    </row>
    <row r="629" spans="13:25" ht="18.75">
      <c r="M629" s="25" t="s">
        <v>9</v>
      </c>
      <c r="N629" s="26" t="s">
        <v>114</v>
      </c>
      <c r="O629" s="27">
        <v>504</v>
      </c>
      <c r="P629" s="28">
        <v>7</v>
      </c>
      <c r="Q629" s="28">
        <v>2</v>
      </c>
      <c r="R629" s="28" t="s">
        <v>14</v>
      </c>
      <c r="S629" s="29" t="s">
        <v>6</v>
      </c>
      <c r="T629" s="28" t="s">
        <v>14</v>
      </c>
      <c r="U629" s="30" t="s">
        <v>31</v>
      </c>
      <c r="V629" s="31" t="s">
        <v>113</v>
      </c>
      <c r="W629" s="32">
        <v>4800</v>
      </c>
      <c r="X629" s="32">
        <v>4800</v>
      </c>
      <c r="Y629" s="62">
        <f t="shared" si="14"/>
        <v>100</v>
      </c>
    </row>
    <row r="630" spans="13:25" ht="75">
      <c r="M630" s="25" t="s">
        <v>9</v>
      </c>
      <c r="N630" s="26" t="s">
        <v>274</v>
      </c>
      <c r="O630" s="27">
        <v>504</v>
      </c>
      <c r="P630" s="28">
        <v>7</v>
      </c>
      <c r="Q630" s="28">
        <v>2</v>
      </c>
      <c r="R630" s="28" t="s">
        <v>14</v>
      </c>
      <c r="S630" s="29" t="s">
        <v>6</v>
      </c>
      <c r="T630" s="28" t="s">
        <v>5</v>
      </c>
      <c r="U630" s="30" t="s">
        <v>1</v>
      </c>
      <c r="V630" s="31" t="s">
        <v>9</v>
      </c>
      <c r="W630" s="32">
        <v>89500</v>
      </c>
      <c r="X630" s="32">
        <v>89500</v>
      </c>
      <c r="Y630" s="62">
        <f t="shared" si="14"/>
        <v>100</v>
      </c>
    </row>
    <row r="631" spans="13:25" ht="150">
      <c r="M631" s="25" t="s">
        <v>9</v>
      </c>
      <c r="N631" s="26" t="s">
        <v>275</v>
      </c>
      <c r="O631" s="27">
        <v>504</v>
      </c>
      <c r="P631" s="28">
        <v>7</v>
      </c>
      <c r="Q631" s="28">
        <v>2</v>
      </c>
      <c r="R631" s="28" t="s">
        <v>14</v>
      </c>
      <c r="S631" s="29" t="s">
        <v>6</v>
      </c>
      <c r="T631" s="28" t="s">
        <v>5</v>
      </c>
      <c r="U631" s="30" t="s">
        <v>37</v>
      </c>
      <c r="V631" s="31" t="s">
        <v>9</v>
      </c>
      <c r="W631" s="32">
        <v>89500</v>
      </c>
      <c r="X631" s="32">
        <v>89500</v>
      </c>
      <c r="Y631" s="62">
        <f t="shared" si="14"/>
        <v>100</v>
      </c>
    </row>
    <row r="632" spans="13:25" ht="56.25">
      <c r="M632" s="25" t="s">
        <v>9</v>
      </c>
      <c r="N632" s="26" t="s">
        <v>115</v>
      </c>
      <c r="O632" s="27">
        <v>504</v>
      </c>
      <c r="P632" s="28">
        <v>7</v>
      </c>
      <c r="Q632" s="28">
        <v>2</v>
      </c>
      <c r="R632" s="28" t="s">
        <v>14</v>
      </c>
      <c r="S632" s="29" t="s">
        <v>6</v>
      </c>
      <c r="T632" s="28" t="s">
        <v>5</v>
      </c>
      <c r="U632" s="30" t="s">
        <v>37</v>
      </c>
      <c r="V632" s="31">
        <v>600</v>
      </c>
      <c r="W632" s="32">
        <v>89500</v>
      </c>
      <c r="X632" s="32">
        <v>89500</v>
      </c>
      <c r="Y632" s="62">
        <f t="shared" si="14"/>
        <v>100</v>
      </c>
    </row>
    <row r="633" spans="13:25" ht="18.75">
      <c r="M633" s="25" t="s">
        <v>9</v>
      </c>
      <c r="N633" s="26" t="s">
        <v>114</v>
      </c>
      <c r="O633" s="27">
        <v>504</v>
      </c>
      <c r="P633" s="28">
        <v>7</v>
      </c>
      <c r="Q633" s="28">
        <v>2</v>
      </c>
      <c r="R633" s="28" t="s">
        <v>14</v>
      </c>
      <c r="S633" s="29" t="s">
        <v>6</v>
      </c>
      <c r="T633" s="28" t="s">
        <v>5</v>
      </c>
      <c r="U633" s="30" t="s">
        <v>37</v>
      </c>
      <c r="V633" s="31" t="s">
        <v>113</v>
      </c>
      <c r="W633" s="32">
        <v>89500</v>
      </c>
      <c r="X633" s="32">
        <v>89500</v>
      </c>
      <c r="Y633" s="62">
        <f t="shared" si="14"/>
        <v>100</v>
      </c>
    </row>
    <row r="634" spans="13:25" s="57" customFormat="1" ht="18.75">
      <c r="M634" s="49" t="s">
        <v>9</v>
      </c>
      <c r="N634" s="50" t="s">
        <v>125</v>
      </c>
      <c r="O634" s="51">
        <v>504</v>
      </c>
      <c r="P634" s="52">
        <v>7</v>
      </c>
      <c r="Q634" s="52">
        <v>3</v>
      </c>
      <c r="R634" s="52" t="s">
        <v>9</v>
      </c>
      <c r="S634" s="53" t="s">
        <v>9</v>
      </c>
      <c r="T634" s="52" t="s">
        <v>9</v>
      </c>
      <c r="U634" s="54" t="s">
        <v>9</v>
      </c>
      <c r="V634" s="55" t="s">
        <v>9</v>
      </c>
      <c r="W634" s="56">
        <f>W635</f>
        <v>37818673.769999996</v>
      </c>
      <c r="X634" s="56">
        <f>X635</f>
        <v>36837037.959999993</v>
      </c>
      <c r="Y634" s="63">
        <f t="shared" si="14"/>
        <v>97.40436215196236</v>
      </c>
    </row>
    <row r="635" spans="13:25" ht="131.25">
      <c r="M635" s="25" t="s">
        <v>9</v>
      </c>
      <c r="N635" s="26" t="s">
        <v>304</v>
      </c>
      <c r="O635" s="27">
        <v>504</v>
      </c>
      <c r="P635" s="28">
        <v>7</v>
      </c>
      <c r="Q635" s="28">
        <v>3</v>
      </c>
      <c r="R635" s="28" t="s">
        <v>7</v>
      </c>
      <c r="S635" s="29" t="s">
        <v>39</v>
      </c>
      <c r="T635" s="28" t="s">
        <v>2</v>
      </c>
      <c r="U635" s="30" t="s">
        <v>1</v>
      </c>
      <c r="V635" s="31" t="s">
        <v>9</v>
      </c>
      <c r="W635" s="32">
        <f>W636</f>
        <v>37818673.769999996</v>
      </c>
      <c r="X635" s="32">
        <f>X636</f>
        <v>36837037.959999993</v>
      </c>
      <c r="Y635" s="62">
        <f t="shared" si="14"/>
        <v>97.40436215196236</v>
      </c>
    </row>
    <row r="636" spans="13:25" ht="56.25">
      <c r="M636" s="25" t="s">
        <v>9</v>
      </c>
      <c r="N636" s="26" t="s">
        <v>80</v>
      </c>
      <c r="O636" s="27">
        <v>504</v>
      </c>
      <c r="P636" s="28">
        <v>7</v>
      </c>
      <c r="Q636" s="28">
        <v>3</v>
      </c>
      <c r="R636" s="28" t="s">
        <v>7</v>
      </c>
      <c r="S636" s="29" t="s">
        <v>77</v>
      </c>
      <c r="T636" s="28" t="s">
        <v>2</v>
      </c>
      <c r="U636" s="30" t="s">
        <v>1</v>
      </c>
      <c r="V636" s="31" t="s">
        <v>9</v>
      </c>
      <c r="W636" s="32">
        <f>W637+W659</f>
        <v>37818673.769999996</v>
      </c>
      <c r="X636" s="32">
        <f>X637+X659</f>
        <v>36837037.959999993</v>
      </c>
      <c r="Y636" s="62">
        <f t="shared" si="14"/>
        <v>97.40436215196236</v>
      </c>
    </row>
    <row r="637" spans="13:25" ht="18.75">
      <c r="M637" s="25" t="s">
        <v>9</v>
      </c>
      <c r="N637" s="26" t="s">
        <v>123</v>
      </c>
      <c r="O637" s="27">
        <v>504</v>
      </c>
      <c r="P637" s="28">
        <v>7</v>
      </c>
      <c r="Q637" s="28">
        <v>3</v>
      </c>
      <c r="R637" s="28" t="s">
        <v>7</v>
      </c>
      <c r="S637" s="29" t="s">
        <v>77</v>
      </c>
      <c r="T637" s="28" t="s">
        <v>5</v>
      </c>
      <c r="U637" s="30" t="s">
        <v>1</v>
      </c>
      <c r="V637" s="31" t="s">
        <v>9</v>
      </c>
      <c r="W637" s="32">
        <f>W638+W641+W644+W647+W650+W653+W656</f>
        <v>28993291.77</v>
      </c>
      <c r="X637" s="32">
        <f>X638+X641+X644+X647+X650+X653+X656</f>
        <v>28375166.479999997</v>
      </c>
      <c r="Y637" s="62">
        <f t="shared" si="14"/>
        <v>97.868040321521576</v>
      </c>
    </row>
    <row r="638" spans="13:25" ht="168.75">
      <c r="M638" s="25" t="s">
        <v>9</v>
      </c>
      <c r="N638" s="26" t="s">
        <v>121</v>
      </c>
      <c r="O638" s="27">
        <v>504</v>
      </c>
      <c r="P638" s="28">
        <v>7</v>
      </c>
      <c r="Q638" s="28">
        <v>3</v>
      </c>
      <c r="R638" s="28" t="s">
        <v>7</v>
      </c>
      <c r="S638" s="29" t="s">
        <v>77</v>
      </c>
      <c r="T638" s="28" t="s">
        <v>5</v>
      </c>
      <c r="U638" s="30" t="s">
        <v>37</v>
      </c>
      <c r="V638" s="31" t="s">
        <v>9</v>
      </c>
      <c r="W638" s="32">
        <v>8896999.5199999996</v>
      </c>
      <c r="X638" s="32">
        <v>8896999.5199999996</v>
      </c>
      <c r="Y638" s="62">
        <f t="shared" si="14"/>
        <v>100</v>
      </c>
    </row>
    <row r="639" spans="13:25" ht="56.25">
      <c r="M639" s="25" t="s">
        <v>9</v>
      </c>
      <c r="N639" s="26" t="s">
        <v>115</v>
      </c>
      <c r="O639" s="27">
        <v>504</v>
      </c>
      <c r="P639" s="28">
        <v>7</v>
      </c>
      <c r="Q639" s="28">
        <v>3</v>
      </c>
      <c r="R639" s="28" t="s">
        <v>7</v>
      </c>
      <c r="S639" s="29" t="s">
        <v>77</v>
      </c>
      <c r="T639" s="28" t="s">
        <v>5</v>
      </c>
      <c r="U639" s="30" t="s">
        <v>37</v>
      </c>
      <c r="V639" s="31">
        <v>600</v>
      </c>
      <c r="W639" s="32">
        <v>8896999.5199999996</v>
      </c>
      <c r="X639" s="32">
        <v>8896999.5199999996</v>
      </c>
      <c r="Y639" s="62">
        <f t="shared" si="14"/>
        <v>100</v>
      </c>
    </row>
    <row r="640" spans="13:25" ht="18.75">
      <c r="M640" s="25" t="s">
        <v>9</v>
      </c>
      <c r="N640" s="26" t="s">
        <v>114</v>
      </c>
      <c r="O640" s="27">
        <v>504</v>
      </c>
      <c r="P640" s="28">
        <v>7</v>
      </c>
      <c r="Q640" s="28">
        <v>3</v>
      </c>
      <c r="R640" s="28" t="s">
        <v>7</v>
      </c>
      <c r="S640" s="29" t="s">
        <v>77</v>
      </c>
      <c r="T640" s="28" t="s">
        <v>5</v>
      </c>
      <c r="U640" s="30" t="s">
        <v>37</v>
      </c>
      <c r="V640" s="31" t="s">
        <v>113</v>
      </c>
      <c r="W640" s="32">
        <v>8896999.5199999996</v>
      </c>
      <c r="X640" s="32">
        <v>8896999.5199999996</v>
      </c>
      <c r="Y640" s="62">
        <f t="shared" si="14"/>
        <v>100</v>
      </c>
    </row>
    <row r="641" spans="13:25" ht="56.25">
      <c r="M641" s="25" t="s">
        <v>9</v>
      </c>
      <c r="N641" s="26" t="s">
        <v>318</v>
      </c>
      <c r="O641" s="27">
        <v>504</v>
      </c>
      <c r="P641" s="28">
        <v>7</v>
      </c>
      <c r="Q641" s="28">
        <v>3</v>
      </c>
      <c r="R641" s="28" t="s">
        <v>7</v>
      </c>
      <c r="S641" s="29" t="s">
        <v>77</v>
      </c>
      <c r="T641" s="28" t="s">
        <v>5</v>
      </c>
      <c r="U641" s="30" t="s">
        <v>31</v>
      </c>
      <c r="V641" s="31" t="s">
        <v>9</v>
      </c>
      <c r="W641" s="32">
        <v>1002174.5</v>
      </c>
      <c r="X641" s="32">
        <v>1002174.5</v>
      </c>
      <c r="Y641" s="62">
        <f t="shared" si="14"/>
        <v>100</v>
      </c>
    </row>
    <row r="642" spans="13:25" ht="56.25">
      <c r="M642" s="25" t="s">
        <v>9</v>
      </c>
      <c r="N642" s="26" t="s">
        <v>115</v>
      </c>
      <c r="O642" s="27">
        <v>504</v>
      </c>
      <c r="P642" s="28">
        <v>7</v>
      </c>
      <c r="Q642" s="28">
        <v>3</v>
      </c>
      <c r="R642" s="28" t="s">
        <v>7</v>
      </c>
      <c r="S642" s="29" t="s">
        <v>77</v>
      </c>
      <c r="T642" s="28" t="s">
        <v>5</v>
      </c>
      <c r="U642" s="30" t="s">
        <v>31</v>
      </c>
      <c r="V642" s="31">
        <v>600</v>
      </c>
      <c r="W642" s="32">
        <v>1002174.5</v>
      </c>
      <c r="X642" s="32">
        <v>1002174.5</v>
      </c>
      <c r="Y642" s="62">
        <f t="shared" si="14"/>
        <v>100</v>
      </c>
    </row>
    <row r="643" spans="13:25" ht="18.75">
      <c r="M643" s="25" t="s">
        <v>9</v>
      </c>
      <c r="N643" s="26" t="s">
        <v>114</v>
      </c>
      <c r="O643" s="27">
        <v>504</v>
      </c>
      <c r="P643" s="28">
        <v>7</v>
      </c>
      <c r="Q643" s="28">
        <v>3</v>
      </c>
      <c r="R643" s="28" t="s">
        <v>7</v>
      </c>
      <c r="S643" s="29" t="s">
        <v>77</v>
      </c>
      <c r="T643" s="28" t="s">
        <v>5</v>
      </c>
      <c r="U643" s="30" t="s">
        <v>31</v>
      </c>
      <c r="V643" s="31" t="s">
        <v>113</v>
      </c>
      <c r="W643" s="32">
        <v>1002174.5</v>
      </c>
      <c r="X643" s="32">
        <v>1002174.5</v>
      </c>
      <c r="Y643" s="62">
        <f t="shared" si="14"/>
        <v>100</v>
      </c>
    </row>
    <row r="644" spans="13:25" ht="187.5">
      <c r="M644" s="25" t="s">
        <v>9</v>
      </c>
      <c r="N644" s="26" t="s">
        <v>291</v>
      </c>
      <c r="O644" s="27">
        <v>504</v>
      </c>
      <c r="P644" s="28">
        <v>7</v>
      </c>
      <c r="Q644" s="28">
        <v>3</v>
      </c>
      <c r="R644" s="28" t="s">
        <v>7</v>
      </c>
      <c r="S644" s="29" t="s">
        <v>77</v>
      </c>
      <c r="T644" s="28" t="s">
        <v>5</v>
      </c>
      <c r="U644" s="30" t="s">
        <v>205</v>
      </c>
      <c r="V644" s="31" t="s">
        <v>9</v>
      </c>
      <c r="W644" s="32">
        <v>1148136</v>
      </c>
      <c r="X644" s="32">
        <v>1148136</v>
      </c>
      <c r="Y644" s="62">
        <f t="shared" si="14"/>
        <v>100</v>
      </c>
    </row>
    <row r="645" spans="13:25" ht="56.25">
      <c r="M645" s="25" t="s">
        <v>9</v>
      </c>
      <c r="N645" s="26" t="s">
        <v>115</v>
      </c>
      <c r="O645" s="27">
        <v>504</v>
      </c>
      <c r="P645" s="28">
        <v>7</v>
      </c>
      <c r="Q645" s="28">
        <v>3</v>
      </c>
      <c r="R645" s="28" t="s">
        <v>7</v>
      </c>
      <c r="S645" s="29" t="s">
        <v>77</v>
      </c>
      <c r="T645" s="28" t="s">
        <v>5</v>
      </c>
      <c r="U645" s="30" t="s">
        <v>205</v>
      </c>
      <c r="V645" s="31">
        <v>600</v>
      </c>
      <c r="W645" s="32">
        <v>1148136</v>
      </c>
      <c r="X645" s="32">
        <v>1148136</v>
      </c>
      <c r="Y645" s="62">
        <f t="shared" si="14"/>
        <v>100</v>
      </c>
    </row>
    <row r="646" spans="13:25" ht="18.75">
      <c r="M646" s="25" t="s">
        <v>9</v>
      </c>
      <c r="N646" s="26" t="s">
        <v>114</v>
      </c>
      <c r="O646" s="27">
        <v>504</v>
      </c>
      <c r="P646" s="28">
        <v>7</v>
      </c>
      <c r="Q646" s="28">
        <v>3</v>
      </c>
      <c r="R646" s="28" t="s">
        <v>7</v>
      </c>
      <c r="S646" s="29" t="s">
        <v>77</v>
      </c>
      <c r="T646" s="28" t="s">
        <v>5</v>
      </c>
      <c r="U646" s="30" t="s">
        <v>205</v>
      </c>
      <c r="V646" s="31" t="s">
        <v>113</v>
      </c>
      <c r="W646" s="32">
        <v>1148136</v>
      </c>
      <c r="X646" s="32">
        <v>1148136</v>
      </c>
      <c r="Y646" s="62">
        <f t="shared" si="14"/>
        <v>100</v>
      </c>
    </row>
    <row r="647" spans="13:25" ht="75">
      <c r="M647" s="25" t="s">
        <v>9</v>
      </c>
      <c r="N647" s="26" t="s">
        <v>434</v>
      </c>
      <c r="O647" s="27">
        <v>504</v>
      </c>
      <c r="P647" s="28">
        <v>7</v>
      </c>
      <c r="Q647" s="28">
        <v>3</v>
      </c>
      <c r="R647" s="28" t="s">
        <v>7</v>
      </c>
      <c r="S647" s="29" t="s">
        <v>77</v>
      </c>
      <c r="T647" s="28" t="s">
        <v>5</v>
      </c>
      <c r="U647" s="30" t="s">
        <v>456</v>
      </c>
      <c r="V647" s="31" t="s">
        <v>9</v>
      </c>
      <c r="W647" s="32">
        <v>400000</v>
      </c>
      <c r="X647" s="33">
        <v>400000</v>
      </c>
      <c r="Y647" s="62">
        <f t="shared" si="14"/>
        <v>100</v>
      </c>
    </row>
    <row r="648" spans="13:25" ht="56.25">
      <c r="M648" s="25" t="s">
        <v>9</v>
      </c>
      <c r="N648" s="26" t="s">
        <v>115</v>
      </c>
      <c r="O648" s="27">
        <v>504</v>
      </c>
      <c r="P648" s="28">
        <v>7</v>
      </c>
      <c r="Q648" s="28">
        <v>3</v>
      </c>
      <c r="R648" s="28" t="s">
        <v>7</v>
      </c>
      <c r="S648" s="29" t="s">
        <v>77</v>
      </c>
      <c r="T648" s="28" t="s">
        <v>5</v>
      </c>
      <c r="U648" s="30" t="s">
        <v>456</v>
      </c>
      <c r="V648" s="31">
        <v>600</v>
      </c>
      <c r="W648" s="32">
        <v>400000</v>
      </c>
      <c r="X648" s="33">
        <v>400000</v>
      </c>
      <c r="Y648" s="62">
        <f t="shared" si="14"/>
        <v>100</v>
      </c>
    </row>
    <row r="649" spans="13:25" ht="18.75">
      <c r="M649" s="25" t="s">
        <v>9</v>
      </c>
      <c r="N649" s="26" t="s">
        <v>114</v>
      </c>
      <c r="O649" s="27">
        <v>504</v>
      </c>
      <c r="P649" s="28">
        <v>7</v>
      </c>
      <c r="Q649" s="28">
        <v>3</v>
      </c>
      <c r="R649" s="28" t="s">
        <v>7</v>
      </c>
      <c r="S649" s="29" t="s">
        <v>77</v>
      </c>
      <c r="T649" s="28" t="s">
        <v>5</v>
      </c>
      <c r="U649" s="30" t="s">
        <v>456</v>
      </c>
      <c r="V649" s="31" t="s">
        <v>113</v>
      </c>
      <c r="W649" s="32">
        <v>400000</v>
      </c>
      <c r="X649" s="33">
        <v>400000</v>
      </c>
      <c r="Y649" s="62">
        <f t="shared" si="14"/>
        <v>100</v>
      </c>
    </row>
    <row r="650" spans="13:25" ht="187.5">
      <c r="M650" s="25" t="s">
        <v>9</v>
      </c>
      <c r="N650" s="26" t="s">
        <v>291</v>
      </c>
      <c r="O650" s="27">
        <v>504</v>
      </c>
      <c r="P650" s="28">
        <v>7</v>
      </c>
      <c r="Q650" s="28">
        <v>3</v>
      </c>
      <c r="R650" s="28" t="s">
        <v>7</v>
      </c>
      <c r="S650" s="29" t="s">
        <v>77</v>
      </c>
      <c r="T650" s="28" t="s">
        <v>5</v>
      </c>
      <c r="U650" s="30" t="s">
        <v>319</v>
      </c>
      <c r="V650" s="31" t="s">
        <v>9</v>
      </c>
      <c r="W650" s="32">
        <v>13481908</v>
      </c>
      <c r="X650" s="33">
        <v>12950042.25</v>
      </c>
      <c r="Y650" s="62">
        <f t="shared" si="14"/>
        <v>96.054966774732478</v>
      </c>
    </row>
    <row r="651" spans="13:25" ht="56.25">
      <c r="M651" s="25" t="s">
        <v>9</v>
      </c>
      <c r="N651" s="26" t="s">
        <v>115</v>
      </c>
      <c r="O651" s="27">
        <v>504</v>
      </c>
      <c r="P651" s="28">
        <v>7</v>
      </c>
      <c r="Q651" s="28">
        <v>3</v>
      </c>
      <c r="R651" s="28" t="s">
        <v>7</v>
      </c>
      <c r="S651" s="29" t="s">
        <v>77</v>
      </c>
      <c r="T651" s="28" t="s">
        <v>5</v>
      </c>
      <c r="U651" s="30" t="s">
        <v>319</v>
      </c>
      <c r="V651" s="31">
        <v>600</v>
      </c>
      <c r="W651" s="32">
        <v>13481908</v>
      </c>
      <c r="X651" s="33">
        <v>12950042.25</v>
      </c>
      <c r="Y651" s="62">
        <f t="shared" si="14"/>
        <v>96.054966774732478</v>
      </c>
    </row>
    <row r="652" spans="13:25" ht="18.75">
      <c r="M652" s="25" t="s">
        <v>9</v>
      </c>
      <c r="N652" s="26" t="s">
        <v>114</v>
      </c>
      <c r="O652" s="27">
        <v>504</v>
      </c>
      <c r="P652" s="28">
        <v>7</v>
      </c>
      <c r="Q652" s="28">
        <v>3</v>
      </c>
      <c r="R652" s="28" t="s">
        <v>7</v>
      </c>
      <c r="S652" s="29" t="s">
        <v>77</v>
      </c>
      <c r="T652" s="28" t="s">
        <v>5</v>
      </c>
      <c r="U652" s="30" t="s">
        <v>319</v>
      </c>
      <c r="V652" s="31" t="s">
        <v>113</v>
      </c>
      <c r="W652" s="32">
        <v>13481908</v>
      </c>
      <c r="X652" s="33">
        <v>12950042.25</v>
      </c>
      <c r="Y652" s="62">
        <f t="shared" si="14"/>
        <v>96.054966774732478</v>
      </c>
    </row>
    <row r="653" spans="13:25" ht="75">
      <c r="M653" s="25" t="s">
        <v>9</v>
      </c>
      <c r="N653" s="26" t="s">
        <v>434</v>
      </c>
      <c r="O653" s="27">
        <v>504</v>
      </c>
      <c r="P653" s="28">
        <v>7</v>
      </c>
      <c r="Q653" s="28">
        <v>3</v>
      </c>
      <c r="R653" s="28" t="s">
        <v>7</v>
      </c>
      <c r="S653" s="29" t="s">
        <v>77</v>
      </c>
      <c r="T653" s="28" t="s">
        <v>5</v>
      </c>
      <c r="U653" s="30" t="s">
        <v>435</v>
      </c>
      <c r="V653" s="31" t="s">
        <v>9</v>
      </c>
      <c r="W653" s="32">
        <v>4040.4</v>
      </c>
      <c r="X653" s="32">
        <v>4040.4</v>
      </c>
      <c r="Y653" s="62">
        <f t="shared" si="14"/>
        <v>100</v>
      </c>
    </row>
    <row r="654" spans="13:25" ht="56.25">
      <c r="M654" s="25" t="s">
        <v>9</v>
      </c>
      <c r="N654" s="26" t="s">
        <v>115</v>
      </c>
      <c r="O654" s="27">
        <v>504</v>
      </c>
      <c r="P654" s="28">
        <v>7</v>
      </c>
      <c r="Q654" s="28">
        <v>3</v>
      </c>
      <c r="R654" s="28" t="s">
        <v>7</v>
      </c>
      <c r="S654" s="29" t="s">
        <v>77</v>
      </c>
      <c r="T654" s="28" t="s">
        <v>5</v>
      </c>
      <c r="U654" s="30" t="s">
        <v>435</v>
      </c>
      <c r="V654" s="31">
        <v>600</v>
      </c>
      <c r="W654" s="32">
        <v>4040.4</v>
      </c>
      <c r="X654" s="32">
        <v>4040.4</v>
      </c>
      <c r="Y654" s="62">
        <f t="shared" si="14"/>
        <v>100</v>
      </c>
    </row>
    <row r="655" spans="13:25" ht="18.75">
      <c r="M655" s="25" t="s">
        <v>9</v>
      </c>
      <c r="N655" s="26" t="s">
        <v>114</v>
      </c>
      <c r="O655" s="27">
        <v>504</v>
      </c>
      <c r="P655" s="28">
        <v>7</v>
      </c>
      <c r="Q655" s="28">
        <v>3</v>
      </c>
      <c r="R655" s="28" t="s">
        <v>7</v>
      </c>
      <c r="S655" s="29" t="s">
        <v>77</v>
      </c>
      <c r="T655" s="28" t="s">
        <v>5</v>
      </c>
      <c r="U655" s="30" t="s">
        <v>435</v>
      </c>
      <c r="V655" s="31" t="s">
        <v>113</v>
      </c>
      <c r="W655" s="32">
        <v>4040.4</v>
      </c>
      <c r="X655" s="32">
        <v>4040.4</v>
      </c>
      <c r="Y655" s="62">
        <f t="shared" si="14"/>
        <v>100</v>
      </c>
    </row>
    <row r="656" spans="13:25" ht="187.5">
      <c r="M656" s="25" t="s">
        <v>9</v>
      </c>
      <c r="N656" s="26" t="s">
        <v>291</v>
      </c>
      <c r="O656" s="27">
        <v>504</v>
      </c>
      <c r="P656" s="28">
        <v>7</v>
      </c>
      <c r="Q656" s="28">
        <v>3</v>
      </c>
      <c r="R656" s="28" t="s">
        <v>7</v>
      </c>
      <c r="S656" s="29" t="s">
        <v>77</v>
      </c>
      <c r="T656" s="28" t="s">
        <v>5</v>
      </c>
      <c r="U656" s="30" t="s">
        <v>368</v>
      </c>
      <c r="V656" s="31" t="s">
        <v>9</v>
      </c>
      <c r="W656" s="32">
        <v>4060033.35</v>
      </c>
      <c r="X656" s="33">
        <v>3973773.81</v>
      </c>
      <c r="Y656" s="62">
        <f t="shared" si="14"/>
        <v>97.875398240263223</v>
      </c>
    </row>
    <row r="657" spans="13:25" ht="56.25">
      <c r="M657" s="25" t="s">
        <v>9</v>
      </c>
      <c r="N657" s="26" t="s">
        <v>115</v>
      </c>
      <c r="O657" s="27">
        <v>504</v>
      </c>
      <c r="P657" s="28">
        <v>7</v>
      </c>
      <c r="Q657" s="28">
        <v>3</v>
      </c>
      <c r="R657" s="28" t="s">
        <v>7</v>
      </c>
      <c r="S657" s="29" t="s">
        <v>77</v>
      </c>
      <c r="T657" s="28" t="s">
        <v>5</v>
      </c>
      <c r="U657" s="30" t="s">
        <v>368</v>
      </c>
      <c r="V657" s="31">
        <v>600</v>
      </c>
      <c r="W657" s="32">
        <v>4060033.35</v>
      </c>
      <c r="X657" s="33">
        <v>3973773.81</v>
      </c>
      <c r="Y657" s="62">
        <f t="shared" si="14"/>
        <v>97.875398240263223</v>
      </c>
    </row>
    <row r="658" spans="13:25" ht="18.75">
      <c r="M658" s="25" t="s">
        <v>9</v>
      </c>
      <c r="N658" s="26" t="s">
        <v>114</v>
      </c>
      <c r="O658" s="27">
        <v>504</v>
      </c>
      <c r="P658" s="28">
        <v>7</v>
      </c>
      <c r="Q658" s="28">
        <v>3</v>
      </c>
      <c r="R658" s="28" t="s">
        <v>7</v>
      </c>
      <c r="S658" s="29" t="s">
        <v>77</v>
      </c>
      <c r="T658" s="28" t="s">
        <v>5</v>
      </c>
      <c r="U658" s="30" t="s">
        <v>368</v>
      </c>
      <c r="V658" s="31" t="s">
        <v>113</v>
      </c>
      <c r="W658" s="32">
        <v>4060033.35</v>
      </c>
      <c r="X658" s="33">
        <v>3973773.81</v>
      </c>
      <c r="Y658" s="62">
        <f t="shared" si="14"/>
        <v>97.875398240263223</v>
      </c>
    </row>
    <row r="659" spans="13:25" ht="75">
      <c r="M659" s="25" t="s">
        <v>9</v>
      </c>
      <c r="N659" s="26" t="s">
        <v>335</v>
      </c>
      <c r="O659" s="27">
        <v>504</v>
      </c>
      <c r="P659" s="28">
        <v>7</v>
      </c>
      <c r="Q659" s="28">
        <v>3</v>
      </c>
      <c r="R659" s="28" t="s">
        <v>7</v>
      </c>
      <c r="S659" s="29" t="s">
        <v>77</v>
      </c>
      <c r="T659" s="28" t="s">
        <v>336</v>
      </c>
      <c r="U659" s="30" t="s">
        <v>1</v>
      </c>
      <c r="V659" s="31" t="s">
        <v>9</v>
      </c>
      <c r="W659" s="32">
        <f>W660+W663</f>
        <v>8825382</v>
      </c>
      <c r="X659" s="32">
        <f>X660+X663</f>
        <v>8461871.4800000004</v>
      </c>
      <c r="Y659" s="62">
        <f t="shared" si="14"/>
        <v>95.881078915337596</v>
      </c>
    </row>
    <row r="660" spans="13:25" ht="187.5">
      <c r="M660" s="25" t="s">
        <v>9</v>
      </c>
      <c r="N660" s="26" t="s">
        <v>291</v>
      </c>
      <c r="O660" s="27">
        <v>504</v>
      </c>
      <c r="P660" s="28">
        <v>7</v>
      </c>
      <c r="Q660" s="28">
        <v>3</v>
      </c>
      <c r="R660" s="28" t="s">
        <v>7</v>
      </c>
      <c r="S660" s="29" t="s">
        <v>77</v>
      </c>
      <c r="T660" s="28" t="s">
        <v>336</v>
      </c>
      <c r="U660" s="30" t="s">
        <v>319</v>
      </c>
      <c r="V660" s="31" t="s">
        <v>9</v>
      </c>
      <c r="W660" s="32">
        <v>6270434</v>
      </c>
      <c r="X660" s="33">
        <v>6066934.7699999996</v>
      </c>
      <c r="Y660" s="62">
        <f t="shared" si="14"/>
        <v>96.754622885752397</v>
      </c>
    </row>
    <row r="661" spans="13:25" ht="56.25">
      <c r="M661" s="25" t="s">
        <v>9</v>
      </c>
      <c r="N661" s="26" t="s">
        <v>115</v>
      </c>
      <c r="O661" s="27">
        <v>504</v>
      </c>
      <c r="P661" s="28">
        <v>7</v>
      </c>
      <c r="Q661" s="28">
        <v>3</v>
      </c>
      <c r="R661" s="28" t="s">
        <v>7</v>
      </c>
      <c r="S661" s="29" t="s">
        <v>77</v>
      </c>
      <c r="T661" s="28" t="s">
        <v>336</v>
      </c>
      <c r="U661" s="30" t="s">
        <v>319</v>
      </c>
      <c r="V661" s="31">
        <v>600</v>
      </c>
      <c r="W661" s="32">
        <v>6270434</v>
      </c>
      <c r="X661" s="33">
        <v>6066934.7699999996</v>
      </c>
      <c r="Y661" s="62">
        <f t="shared" si="14"/>
        <v>96.754622885752397</v>
      </c>
    </row>
    <row r="662" spans="13:25" ht="18.75">
      <c r="M662" s="25" t="s">
        <v>9</v>
      </c>
      <c r="N662" s="26" t="s">
        <v>114</v>
      </c>
      <c r="O662" s="27">
        <v>504</v>
      </c>
      <c r="P662" s="28">
        <v>7</v>
      </c>
      <c r="Q662" s="28">
        <v>3</v>
      </c>
      <c r="R662" s="28" t="s">
        <v>7</v>
      </c>
      <c r="S662" s="29" t="s">
        <v>77</v>
      </c>
      <c r="T662" s="28" t="s">
        <v>336</v>
      </c>
      <c r="U662" s="30" t="s">
        <v>319</v>
      </c>
      <c r="V662" s="31" t="s">
        <v>113</v>
      </c>
      <c r="W662" s="32">
        <v>6270434</v>
      </c>
      <c r="X662" s="33">
        <v>6066934.7699999996</v>
      </c>
      <c r="Y662" s="62">
        <f t="shared" si="14"/>
        <v>96.754622885752397</v>
      </c>
    </row>
    <row r="663" spans="13:25" ht="187.5">
      <c r="M663" s="25" t="s">
        <v>9</v>
      </c>
      <c r="N663" s="26" t="s">
        <v>291</v>
      </c>
      <c r="O663" s="27">
        <v>504</v>
      </c>
      <c r="P663" s="28">
        <v>7</v>
      </c>
      <c r="Q663" s="28">
        <v>3</v>
      </c>
      <c r="R663" s="28" t="s">
        <v>7</v>
      </c>
      <c r="S663" s="29" t="s">
        <v>77</v>
      </c>
      <c r="T663" s="28" t="s">
        <v>336</v>
      </c>
      <c r="U663" s="30" t="s">
        <v>368</v>
      </c>
      <c r="V663" s="31" t="s">
        <v>9</v>
      </c>
      <c r="W663" s="32">
        <v>2554948</v>
      </c>
      <c r="X663" s="33">
        <v>2394936.71</v>
      </c>
      <c r="Y663" s="62">
        <f t="shared" si="14"/>
        <v>93.737199739485888</v>
      </c>
    </row>
    <row r="664" spans="13:25" ht="56.25">
      <c r="M664" s="25" t="s">
        <v>9</v>
      </c>
      <c r="N664" s="26" t="s">
        <v>115</v>
      </c>
      <c r="O664" s="27">
        <v>504</v>
      </c>
      <c r="P664" s="28">
        <v>7</v>
      </c>
      <c r="Q664" s="28">
        <v>3</v>
      </c>
      <c r="R664" s="28" t="s">
        <v>7</v>
      </c>
      <c r="S664" s="29" t="s">
        <v>77</v>
      </c>
      <c r="T664" s="28" t="s">
        <v>336</v>
      </c>
      <c r="U664" s="30" t="s">
        <v>368</v>
      </c>
      <c r="V664" s="31">
        <v>600</v>
      </c>
      <c r="W664" s="32">
        <v>2554948</v>
      </c>
      <c r="X664" s="33">
        <v>2394936.71</v>
      </c>
      <c r="Y664" s="62">
        <f t="shared" si="14"/>
        <v>93.737199739485888</v>
      </c>
    </row>
    <row r="665" spans="13:25" ht="18.75">
      <c r="M665" s="25" t="s">
        <v>9</v>
      </c>
      <c r="N665" s="26" t="s">
        <v>114</v>
      </c>
      <c r="O665" s="27">
        <v>504</v>
      </c>
      <c r="P665" s="28">
        <v>7</v>
      </c>
      <c r="Q665" s="28">
        <v>3</v>
      </c>
      <c r="R665" s="28" t="s">
        <v>7</v>
      </c>
      <c r="S665" s="29" t="s">
        <v>77</v>
      </c>
      <c r="T665" s="28" t="s">
        <v>336</v>
      </c>
      <c r="U665" s="30" t="s">
        <v>368</v>
      </c>
      <c r="V665" s="31" t="s">
        <v>113</v>
      </c>
      <c r="W665" s="32">
        <v>2554948</v>
      </c>
      <c r="X665" s="33">
        <v>2394936.71</v>
      </c>
      <c r="Y665" s="62">
        <f t="shared" si="14"/>
        <v>93.737199739485888</v>
      </c>
    </row>
    <row r="666" spans="13:25" ht="56.25">
      <c r="M666" s="25" t="s">
        <v>9</v>
      </c>
      <c r="N666" s="26" t="s">
        <v>377</v>
      </c>
      <c r="O666" s="27">
        <v>504</v>
      </c>
      <c r="P666" s="28">
        <v>7</v>
      </c>
      <c r="Q666" s="28">
        <v>5</v>
      </c>
      <c r="R666" s="28" t="s">
        <v>9</v>
      </c>
      <c r="S666" s="29" t="s">
        <v>9</v>
      </c>
      <c r="T666" s="28" t="s">
        <v>9</v>
      </c>
      <c r="U666" s="30" t="s">
        <v>9</v>
      </c>
      <c r="V666" s="31" t="s">
        <v>9</v>
      </c>
      <c r="W666" s="32">
        <v>4500</v>
      </c>
      <c r="X666" s="32">
        <v>4500</v>
      </c>
      <c r="Y666" s="62">
        <f t="shared" ref="Y666:Y724" si="15">X666/W666*100</f>
        <v>100</v>
      </c>
    </row>
    <row r="667" spans="13:25" ht="131.25">
      <c r="M667" s="25" t="s">
        <v>9</v>
      </c>
      <c r="N667" s="26" t="s">
        <v>304</v>
      </c>
      <c r="O667" s="27">
        <v>504</v>
      </c>
      <c r="P667" s="28">
        <v>7</v>
      </c>
      <c r="Q667" s="28">
        <v>5</v>
      </c>
      <c r="R667" s="28" t="s">
        <v>7</v>
      </c>
      <c r="S667" s="29" t="s">
        <v>39</v>
      </c>
      <c r="T667" s="28" t="s">
        <v>2</v>
      </c>
      <c r="U667" s="30" t="s">
        <v>1</v>
      </c>
      <c r="V667" s="31" t="s">
        <v>9</v>
      </c>
      <c r="W667" s="32">
        <v>4500</v>
      </c>
      <c r="X667" s="32">
        <v>4500</v>
      </c>
      <c r="Y667" s="62">
        <f t="shared" si="15"/>
        <v>100</v>
      </c>
    </row>
    <row r="668" spans="13:25" ht="56.25">
      <c r="M668" s="25" t="s">
        <v>9</v>
      </c>
      <c r="N668" s="26" t="s">
        <v>80</v>
      </c>
      <c r="O668" s="27">
        <v>504</v>
      </c>
      <c r="P668" s="28">
        <v>7</v>
      </c>
      <c r="Q668" s="28">
        <v>5</v>
      </c>
      <c r="R668" s="28" t="s">
        <v>7</v>
      </c>
      <c r="S668" s="29" t="s">
        <v>77</v>
      </c>
      <c r="T668" s="28" t="s">
        <v>2</v>
      </c>
      <c r="U668" s="30" t="s">
        <v>1</v>
      </c>
      <c r="V668" s="31" t="s">
        <v>9</v>
      </c>
      <c r="W668" s="32">
        <v>4500</v>
      </c>
      <c r="X668" s="32">
        <v>4500</v>
      </c>
      <c r="Y668" s="62">
        <f t="shared" si="15"/>
        <v>100</v>
      </c>
    </row>
    <row r="669" spans="13:25" ht="18.75">
      <c r="M669" s="25" t="s">
        <v>9</v>
      </c>
      <c r="N669" s="26" t="s">
        <v>29</v>
      </c>
      <c r="O669" s="27">
        <v>504</v>
      </c>
      <c r="P669" s="28">
        <v>7</v>
      </c>
      <c r="Q669" s="28">
        <v>5</v>
      </c>
      <c r="R669" s="28" t="s">
        <v>7</v>
      </c>
      <c r="S669" s="29" t="s">
        <v>77</v>
      </c>
      <c r="T669" s="28" t="s">
        <v>97</v>
      </c>
      <c r="U669" s="30" t="s">
        <v>1</v>
      </c>
      <c r="V669" s="31" t="s">
        <v>9</v>
      </c>
      <c r="W669" s="32">
        <v>4500</v>
      </c>
      <c r="X669" s="32">
        <v>4500</v>
      </c>
      <c r="Y669" s="62">
        <f t="shared" si="15"/>
        <v>100</v>
      </c>
    </row>
    <row r="670" spans="13:25" ht="75">
      <c r="M670" s="25" t="s">
        <v>9</v>
      </c>
      <c r="N670" s="26" t="s">
        <v>378</v>
      </c>
      <c r="O670" s="27">
        <v>504</v>
      </c>
      <c r="P670" s="28">
        <v>7</v>
      </c>
      <c r="Q670" s="28">
        <v>5</v>
      </c>
      <c r="R670" s="28" t="s">
        <v>7</v>
      </c>
      <c r="S670" s="29" t="s">
        <v>77</v>
      </c>
      <c r="T670" s="28" t="s">
        <v>97</v>
      </c>
      <c r="U670" s="30" t="s">
        <v>37</v>
      </c>
      <c r="V670" s="31" t="s">
        <v>9</v>
      </c>
      <c r="W670" s="32">
        <v>4500</v>
      </c>
      <c r="X670" s="32">
        <v>4500</v>
      </c>
      <c r="Y670" s="62">
        <f t="shared" si="15"/>
        <v>100</v>
      </c>
    </row>
    <row r="671" spans="13:25" ht="56.25">
      <c r="M671" s="25" t="s">
        <v>9</v>
      </c>
      <c r="N671" s="26" t="s">
        <v>299</v>
      </c>
      <c r="O671" s="27">
        <v>504</v>
      </c>
      <c r="P671" s="28">
        <v>7</v>
      </c>
      <c r="Q671" s="28">
        <v>5</v>
      </c>
      <c r="R671" s="28" t="s">
        <v>7</v>
      </c>
      <c r="S671" s="29" t="s">
        <v>77</v>
      </c>
      <c r="T671" s="28" t="s">
        <v>97</v>
      </c>
      <c r="U671" s="30" t="s">
        <v>37</v>
      </c>
      <c r="V671" s="31">
        <v>200</v>
      </c>
      <c r="W671" s="32">
        <v>4500</v>
      </c>
      <c r="X671" s="32">
        <v>4500</v>
      </c>
      <c r="Y671" s="62">
        <f t="shared" si="15"/>
        <v>100</v>
      </c>
    </row>
    <row r="672" spans="13:25" ht="56.25">
      <c r="M672" s="25" t="s">
        <v>9</v>
      </c>
      <c r="N672" s="26" t="s">
        <v>8</v>
      </c>
      <c r="O672" s="27">
        <v>504</v>
      </c>
      <c r="P672" s="28">
        <v>7</v>
      </c>
      <c r="Q672" s="28">
        <v>5</v>
      </c>
      <c r="R672" s="28" t="s">
        <v>7</v>
      </c>
      <c r="S672" s="29" t="s">
        <v>77</v>
      </c>
      <c r="T672" s="28" t="s">
        <v>97</v>
      </c>
      <c r="U672" s="30" t="s">
        <v>37</v>
      </c>
      <c r="V672" s="31" t="s">
        <v>3</v>
      </c>
      <c r="W672" s="32">
        <v>4500</v>
      </c>
      <c r="X672" s="32">
        <v>4500</v>
      </c>
      <c r="Y672" s="62">
        <f t="shared" si="15"/>
        <v>100</v>
      </c>
    </row>
    <row r="673" spans="13:25" ht="18.75">
      <c r="M673" s="25" t="s">
        <v>9</v>
      </c>
      <c r="N673" s="26" t="s">
        <v>112</v>
      </c>
      <c r="O673" s="27">
        <v>504</v>
      </c>
      <c r="P673" s="28">
        <v>7</v>
      </c>
      <c r="Q673" s="28">
        <v>9</v>
      </c>
      <c r="R673" s="28" t="s">
        <v>9</v>
      </c>
      <c r="S673" s="29" t="s">
        <v>9</v>
      </c>
      <c r="T673" s="28" t="s">
        <v>9</v>
      </c>
      <c r="U673" s="30" t="s">
        <v>9</v>
      </c>
      <c r="V673" s="31" t="s">
        <v>9</v>
      </c>
      <c r="W673" s="32">
        <f>W674+W717</f>
        <v>55070706.989999995</v>
      </c>
      <c r="X673" s="32">
        <f>X674+X717</f>
        <v>54099744.219999991</v>
      </c>
      <c r="Y673" s="62">
        <f t="shared" si="15"/>
        <v>98.236879780431522</v>
      </c>
    </row>
    <row r="674" spans="13:25" ht="131.25">
      <c r="M674" s="25" t="s">
        <v>9</v>
      </c>
      <c r="N674" s="26" t="s">
        <v>304</v>
      </c>
      <c r="O674" s="27">
        <v>504</v>
      </c>
      <c r="P674" s="28">
        <v>7</v>
      </c>
      <c r="Q674" s="28">
        <v>9</v>
      </c>
      <c r="R674" s="28" t="s">
        <v>7</v>
      </c>
      <c r="S674" s="29" t="s">
        <v>39</v>
      </c>
      <c r="T674" s="28" t="s">
        <v>2</v>
      </c>
      <c r="U674" s="30" t="s">
        <v>1</v>
      </c>
      <c r="V674" s="31" t="s">
        <v>9</v>
      </c>
      <c r="W674" s="32">
        <f>W675</f>
        <v>54982308.949999996</v>
      </c>
      <c r="X674" s="32">
        <f>X675</f>
        <v>54011346.179999992</v>
      </c>
      <c r="Y674" s="62">
        <f t="shared" si="15"/>
        <v>98.234045116433748</v>
      </c>
    </row>
    <row r="675" spans="13:25" ht="56.25">
      <c r="M675" s="25" t="s">
        <v>9</v>
      </c>
      <c r="N675" s="26" t="s">
        <v>80</v>
      </c>
      <c r="O675" s="27">
        <v>504</v>
      </c>
      <c r="P675" s="28">
        <v>7</v>
      </c>
      <c r="Q675" s="28">
        <v>9</v>
      </c>
      <c r="R675" s="28" t="s">
        <v>7</v>
      </c>
      <c r="S675" s="29" t="s">
        <v>77</v>
      </c>
      <c r="T675" s="28" t="s">
        <v>2</v>
      </c>
      <c r="U675" s="30" t="s">
        <v>1</v>
      </c>
      <c r="V675" s="31" t="s">
        <v>9</v>
      </c>
      <c r="W675" s="32">
        <f>W676+W686+W709+W713</f>
        <v>54982308.949999996</v>
      </c>
      <c r="X675" s="32">
        <f>X676+X686+X709+X713</f>
        <v>54011346.179999992</v>
      </c>
      <c r="Y675" s="62">
        <f t="shared" si="15"/>
        <v>98.234045116433748</v>
      </c>
    </row>
    <row r="676" spans="13:25" ht="18.75">
      <c r="M676" s="25" t="s">
        <v>9</v>
      </c>
      <c r="N676" s="26" t="s">
        <v>117</v>
      </c>
      <c r="O676" s="27">
        <v>504</v>
      </c>
      <c r="P676" s="28">
        <v>7</v>
      </c>
      <c r="Q676" s="28">
        <v>9</v>
      </c>
      <c r="R676" s="28" t="s">
        <v>7</v>
      </c>
      <c r="S676" s="29" t="s">
        <v>77</v>
      </c>
      <c r="T676" s="28" t="s">
        <v>14</v>
      </c>
      <c r="U676" s="30" t="s">
        <v>1</v>
      </c>
      <c r="V676" s="31" t="s">
        <v>9</v>
      </c>
      <c r="W676" s="32">
        <f>W677+W680+W683</f>
        <v>3444717.19</v>
      </c>
      <c r="X676" s="32">
        <f>X677+X680+X683</f>
        <v>3444717.19</v>
      </c>
      <c r="Y676" s="62">
        <f t="shared" si="15"/>
        <v>100</v>
      </c>
    </row>
    <row r="677" spans="13:25" ht="56.25">
      <c r="M677" s="25" t="s">
        <v>9</v>
      </c>
      <c r="N677" s="26" t="s">
        <v>326</v>
      </c>
      <c r="O677" s="27">
        <v>504</v>
      </c>
      <c r="P677" s="28">
        <v>7</v>
      </c>
      <c r="Q677" s="28">
        <v>9</v>
      </c>
      <c r="R677" s="28" t="s">
        <v>7</v>
      </c>
      <c r="S677" s="29" t="s">
        <v>77</v>
      </c>
      <c r="T677" s="28" t="s">
        <v>14</v>
      </c>
      <c r="U677" s="30" t="s">
        <v>245</v>
      </c>
      <c r="V677" s="31" t="s">
        <v>9</v>
      </c>
      <c r="W677" s="32">
        <v>1584499.01</v>
      </c>
      <c r="X677" s="32">
        <v>1584499.01</v>
      </c>
      <c r="Y677" s="62">
        <f t="shared" si="15"/>
        <v>100</v>
      </c>
    </row>
    <row r="678" spans="13:25" ht="56.25">
      <c r="M678" s="25" t="s">
        <v>9</v>
      </c>
      <c r="N678" s="26" t="s">
        <v>115</v>
      </c>
      <c r="O678" s="27">
        <v>504</v>
      </c>
      <c r="P678" s="28">
        <v>7</v>
      </c>
      <c r="Q678" s="28">
        <v>9</v>
      </c>
      <c r="R678" s="28" t="s">
        <v>7</v>
      </c>
      <c r="S678" s="29" t="s">
        <v>77</v>
      </c>
      <c r="T678" s="28" t="s">
        <v>14</v>
      </c>
      <c r="U678" s="30" t="s">
        <v>245</v>
      </c>
      <c r="V678" s="31">
        <v>600</v>
      </c>
      <c r="W678" s="32">
        <v>1584499.01</v>
      </c>
      <c r="X678" s="32">
        <v>1584499.01</v>
      </c>
      <c r="Y678" s="62">
        <f t="shared" si="15"/>
        <v>100</v>
      </c>
    </row>
    <row r="679" spans="13:25" ht="18.75">
      <c r="M679" s="25" t="s">
        <v>9</v>
      </c>
      <c r="N679" s="26" t="s">
        <v>114</v>
      </c>
      <c r="O679" s="27">
        <v>504</v>
      </c>
      <c r="P679" s="28">
        <v>7</v>
      </c>
      <c r="Q679" s="28">
        <v>9</v>
      </c>
      <c r="R679" s="28" t="s">
        <v>7</v>
      </c>
      <c r="S679" s="29" t="s">
        <v>77</v>
      </c>
      <c r="T679" s="28" t="s">
        <v>14</v>
      </c>
      <c r="U679" s="30" t="s">
        <v>245</v>
      </c>
      <c r="V679" s="31" t="s">
        <v>113</v>
      </c>
      <c r="W679" s="32">
        <v>1584499.01</v>
      </c>
      <c r="X679" s="32">
        <v>1584499.01</v>
      </c>
      <c r="Y679" s="62">
        <f t="shared" si="15"/>
        <v>100</v>
      </c>
    </row>
    <row r="680" spans="13:25" ht="56.25">
      <c r="M680" s="25" t="s">
        <v>9</v>
      </c>
      <c r="N680" s="26" t="s">
        <v>326</v>
      </c>
      <c r="O680" s="27">
        <v>504</v>
      </c>
      <c r="P680" s="28">
        <v>7</v>
      </c>
      <c r="Q680" s="28">
        <v>9</v>
      </c>
      <c r="R680" s="28" t="s">
        <v>7</v>
      </c>
      <c r="S680" s="29" t="s">
        <v>77</v>
      </c>
      <c r="T680" s="28" t="s">
        <v>14</v>
      </c>
      <c r="U680" s="30" t="s">
        <v>441</v>
      </c>
      <c r="V680" s="31" t="s">
        <v>9</v>
      </c>
      <c r="W680" s="32">
        <v>1841616</v>
      </c>
      <c r="X680" s="33">
        <v>1841616</v>
      </c>
      <c r="Y680" s="62">
        <f t="shared" si="15"/>
        <v>100</v>
      </c>
    </row>
    <row r="681" spans="13:25" ht="56.25">
      <c r="M681" s="25" t="s">
        <v>9</v>
      </c>
      <c r="N681" s="26" t="s">
        <v>115</v>
      </c>
      <c r="O681" s="27">
        <v>504</v>
      </c>
      <c r="P681" s="28">
        <v>7</v>
      </c>
      <c r="Q681" s="28">
        <v>9</v>
      </c>
      <c r="R681" s="28" t="s">
        <v>7</v>
      </c>
      <c r="S681" s="29" t="s">
        <v>77</v>
      </c>
      <c r="T681" s="28" t="s">
        <v>14</v>
      </c>
      <c r="U681" s="30" t="s">
        <v>441</v>
      </c>
      <c r="V681" s="31">
        <v>600</v>
      </c>
      <c r="W681" s="32">
        <v>1841616</v>
      </c>
      <c r="X681" s="33">
        <v>1841616</v>
      </c>
      <c r="Y681" s="62">
        <f t="shared" si="15"/>
        <v>100</v>
      </c>
    </row>
    <row r="682" spans="13:25" ht="18.75">
      <c r="M682" s="25" t="s">
        <v>9</v>
      </c>
      <c r="N682" s="26" t="s">
        <v>114</v>
      </c>
      <c r="O682" s="27">
        <v>504</v>
      </c>
      <c r="P682" s="28">
        <v>7</v>
      </c>
      <c r="Q682" s="28">
        <v>9</v>
      </c>
      <c r="R682" s="28" t="s">
        <v>7</v>
      </c>
      <c r="S682" s="29" t="s">
        <v>77</v>
      </c>
      <c r="T682" s="28" t="s">
        <v>14</v>
      </c>
      <c r="U682" s="30" t="s">
        <v>441</v>
      </c>
      <c r="V682" s="31" t="s">
        <v>113</v>
      </c>
      <c r="W682" s="32">
        <v>1841616</v>
      </c>
      <c r="X682" s="33">
        <v>1841616</v>
      </c>
      <c r="Y682" s="62">
        <f t="shared" si="15"/>
        <v>100</v>
      </c>
    </row>
    <row r="683" spans="13:25" ht="56.25">
      <c r="M683" s="25" t="s">
        <v>9</v>
      </c>
      <c r="N683" s="26" t="s">
        <v>326</v>
      </c>
      <c r="O683" s="27">
        <v>504</v>
      </c>
      <c r="P683" s="28">
        <v>7</v>
      </c>
      <c r="Q683" s="28">
        <v>9</v>
      </c>
      <c r="R683" s="28" t="s">
        <v>7</v>
      </c>
      <c r="S683" s="29" t="s">
        <v>77</v>
      </c>
      <c r="T683" s="28" t="s">
        <v>14</v>
      </c>
      <c r="U683" s="30" t="s">
        <v>442</v>
      </c>
      <c r="V683" s="31" t="s">
        <v>9</v>
      </c>
      <c r="W683" s="32">
        <v>18602.18</v>
      </c>
      <c r="X683" s="32">
        <v>18602.18</v>
      </c>
      <c r="Y683" s="62">
        <f t="shared" si="15"/>
        <v>100</v>
      </c>
    </row>
    <row r="684" spans="13:25" ht="56.25">
      <c r="M684" s="25" t="s">
        <v>9</v>
      </c>
      <c r="N684" s="26" t="s">
        <v>115</v>
      </c>
      <c r="O684" s="27">
        <v>504</v>
      </c>
      <c r="P684" s="28">
        <v>7</v>
      </c>
      <c r="Q684" s="28">
        <v>9</v>
      </c>
      <c r="R684" s="28" t="s">
        <v>7</v>
      </c>
      <c r="S684" s="29" t="s">
        <v>77</v>
      </c>
      <c r="T684" s="28" t="s">
        <v>14</v>
      </c>
      <c r="U684" s="30" t="s">
        <v>442</v>
      </c>
      <c r="V684" s="31">
        <v>600</v>
      </c>
      <c r="W684" s="32">
        <v>18602.18</v>
      </c>
      <c r="X684" s="32">
        <v>18602.18</v>
      </c>
      <c r="Y684" s="62">
        <f t="shared" si="15"/>
        <v>100</v>
      </c>
    </row>
    <row r="685" spans="13:25" ht="18.75">
      <c r="M685" s="25" t="s">
        <v>9</v>
      </c>
      <c r="N685" s="26" t="s">
        <v>114</v>
      </c>
      <c r="O685" s="27">
        <v>504</v>
      </c>
      <c r="P685" s="28">
        <v>7</v>
      </c>
      <c r="Q685" s="28">
        <v>9</v>
      </c>
      <c r="R685" s="28" t="s">
        <v>7</v>
      </c>
      <c r="S685" s="29" t="s">
        <v>77</v>
      </c>
      <c r="T685" s="28" t="s">
        <v>14</v>
      </c>
      <c r="U685" s="30" t="s">
        <v>442</v>
      </c>
      <c r="V685" s="31" t="s">
        <v>113</v>
      </c>
      <c r="W685" s="32">
        <v>18602.18</v>
      </c>
      <c r="X685" s="32">
        <v>18602.18</v>
      </c>
      <c r="Y685" s="62">
        <f t="shared" si="15"/>
        <v>100</v>
      </c>
    </row>
    <row r="686" spans="13:25" ht="37.5">
      <c r="M686" s="25" t="s">
        <v>9</v>
      </c>
      <c r="N686" s="26" t="s">
        <v>110</v>
      </c>
      <c r="O686" s="27">
        <v>504</v>
      </c>
      <c r="P686" s="28">
        <v>7</v>
      </c>
      <c r="Q686" s="28">
        <v>9</v>
      </c>
      <c r="R686" s="28" t="s">
        <v>7</v>
      </c>
      <c r="S686" s="29" t="s">
        <v>77</v>
      </c>
      <c r="T686" s="28" t="s">
        <v>100</v>
      </c>
      <c r="U686" s="30" t="s">
        <v>1</v>
      </c>
      <c r="V686" s="31" t="s">
        <v>9</v>
      </c>
      <c r="W686" s="32">
        <f>W687+W692+W697+W700+W703++W706</f>
        <v>44179161.789999999</v>
      </c>
      <c r="X686" s="32">
        <f>X687+X692+X697+X700+X703++X706</f>
        <v>43208199.179999992</v>
      </c>
      <c r="Y686" s="62">
        <f t="shared" si="15"/>
        <v>97.802215862276071</v>
      </c>
    </row>
    <row r="687" spans="13:25" ht="93.75">
      <c r="M687" s="25" t="s">
        <v>9</v>
      </c>
      <c r="N687" s="26" t="s">
        <v>108</v>
      </c>
      <c r="O687" s="27">
        <v>504</v>
      </c>
      <c r="P687" s="28">
        <v>7</v>
      </c>
      <c r="Q687" s="28">
        <v>9</v>
      </c>
      <c r="R687" s="28" t="s">
        <v>7</v>
      </c>
      <c r="S687" s="29" t="s">
        <v>77</v>
      </c>
      <c r="T687" s="28" t="s">
        <v>100</v>
      </c>
      <c r="U687" s="30" t="s">
        <v>37</v>
      </c>
      <c r="V687" s="31" t="s">
        <v>9</v>
      </c>
      <c r="W687" s="32">
        <v>2931813.9</v>
      </c>
      <c r="X687" s="32">
        <v>2931813.9</v>
      </c>
      <c r="Y687" s="62">
        <f t="shared" si="15"/>
        <v>100</v>
      </c>
    </row>
    <row r="688" spans="13:25" ht="56.25">
      <c r="M688" s="25" t="s">
        <v>9</v>
      </c>
      <c r="N688" s="26" t="s">
        <v>299</v>
      </c>
      <c r="O688" s="27">
        <v>504</v>
      </c>
      <c r="P688" s="28">
        <v>7</v>
      </c>
      <c r="Q688" s="28">
        <v>9</v>
      </c>
      <c r="R688" s="28" t="s">
        <v>7</v>
      </c>
      <c r="S688" s="29" t="s">
        <v>77</v>
      </c>
      <c r="T688" s="28" t="s">
        <v>100</v>
      </c>
      <c r="U688" s="30" t="s">
        <v>37</v>
      </c>
      <c r="V688" s="31">
        <v>200</v>
      </c>
      <c r="W688" s="32">
        <v>2915639.9</v>
      </c>
      <c r="X688" s="32">
        <v>2915639.9</v>
      </c>
      <c r="Y688" s="62">
        <f t="shared" si="15"/>
        <v>100</v>
      </c>
    </row>
    <row r="689" spans="13:25" ht="56.25">
      <c r="M689" s="25" t="s">
        <v>9</v>
      </c>
      <c r="N689" s="26" t="s">
        <v>8</v>
      </c>
      <c r="O689" s="27">
        <v>504</v>
      </c>
      <c r="P689" s="28">
        <v>7</v>
      </c>
      <c r="Q689" s="28">
        <v>9</v>
      </c>
      <c r="R689" s="28" t="s">
        <v>7</v>
      </c>
      <c r="S689" s="29" t="s">
        <v>77</v>
      </c>
      <c r="T689" s="28" t="s">
        <v>100</v>
      </c>
      <c r="U689" s="30" t="s">
        <v>37</v>
      </c>
      <c r="V689" s="31" t="s">
        <v>3</v>
      </c>
      <c r="W689" s="32">
        <v>2915639.9</v>
      </c>
      <c r="X689" s="32">
        <v>2915639.9</v>
      </c>
      <c r="Y689" s="62">
        <f t="shared" si="15"/>
        <v>100</v>
      </c>
    </row>
    <row r="690" spans="13:25" ht="18.75">
      <c r="M690" s="25" t="s">
        <v>9</v>
      </c>
      <c r="N690" s="26" t="s">
        <v>33</v>
      </c>
      <c r="O690" s="27">
        <v>504</v>
      </c>
      <c r="P690" s="28">
        <v>7</v>
      </c>
      <c r="Q690" s="28">
        <v>9</v>
      </c>
      <c r="R690" s="28" t="s">
        <v>7</v>
      </c>
      <c r="S690" s="29" t="s">
        <v>77</v>
      </c>
      <c r="T690" s="28" t="s">
        <v>100</v>
      </c>
      <c r="U690" s="30" t="s">
        <v>37</v>
      </c>
      <c r="V690" s="31">
        <v>800</v>
      </c>
      <c r="W690" s="32">
        <v>16174</v>
      </c>
      <c r="X690" s="32">
        <v>16174</v>
      </c>
      <c r="Y690" s="62">
        <f t="shared" si="15"/>
        <v>100</v>
      </c>
    </row>
    <row r="691" spans="13:25" ht="37.5">
      <c r="M691" s="25" t="s">
        <v>9</v>
      </c>
      <c r="N691" s="26" t="s">
        <v>32</v>
      </c>
      <c r="O691" s="27">
        <v>504</v>
      </c>
      <c r="P691" s="28">
        <v>7</v>
      </c>
      <c r="Q691" s="28">
        <v>9</v>
      </c>
      <c r="R691" s="28" t="s">
        <v>7</v>
      </c>
      <c r="S691" s="29" t="s">
        <v>77</v>
      </c>
      <c r="T691" s="28" t="s">
        <v>100</v>
      </c>
      <c r="U691" s="30" t="s">
        <v>37</v>
      </c>
      <c r="V691" s="31" t="s">
        <v>30</v>
      </c>
      <c r="W691" s="32">
        <v>16174</v>
      </c>
      <c r="X691" s="32">
        <v>16174</v>
      </c>
      <c r="Y691" s="62">
        <f t="shared" si="15"/>
        <v>100</v>
      </c>
    </row>
    <row r="692" spans="13:25" ht="75">
      <c r="M692" s="25" t="s">
        <v>9</v>
      </c>
      <c r="N692" s="26" t="s">
        <v>106</v>
      </c>
      <c r="O692" s="27">
        <v>504</v>
      </c>
      <c r="P692" s="28">
        <v>7</v>
      </c>
      <c r="Q692" s="28">
        <v>9</v>
      </c>
      <c r="R692" s="28" t="s">
        <v>7</v>
      </c>
      <c r="S692" s="29" t="s">
        <v>77</v>
      </c>
      <c r="T692" s="28" t="s">
        <v>100</v>
      </c>
      <c r="U692" s="30" t="s">
        <v>31</v>
      </c>
      <c r="V692" s="31" t="s">
        <v>9</v>
      </c>
      <c r="W692" s="32">
        <v>676006.6</v>
      </c>
      <c r="X692" s="32">
        <v>676006.6</v>
      </c>
      <c r="Y692" s="62">
        <f t="shared" si="15"/>
        <v>100</v>
      </c>
    </row>
    <row r="693" spans="13:25" ht="131.25">
      <c r="M693" s="25" t="s">
        <v>9</v>
      </c>
      <c r="N693" s="26" t="s">
        <v>27</v>
      </c>
      <c r="O693" s="27">
        <v>504</v>
      </c>
      <c r="P693" s="28">
        <v>7</v>
      </c>
      <c r="Q693" s="28">
        <v>9</v>
      </c>
      <c r="R693" s="28" t="s">
        <v>7</v>
      </c>
      <c r="S693" s="29" t="s">
        <v>77</v>
      </c>
      <c r="T693" s="28" t="s">
        <v>100</v>
      </c>
      <c r="U693" s="30" t="s">
        <v>31</v>
      </c>
      <c r="V693" s="31">
        <v>100</v>
      </c>
      <c r="W693" s="32">
        <v>10000</v>
      </c>
      <c r="X693" s="32">
        <v>10000</v>
      </c>
      <c r="Y693" s="62">
        <f t="shared" si="15"/>
        <v>100</v>
      </c>
    </row>
    <row r="694" spans="13:25" ht="37.5">
      <c r="M694" s="25" t="s">
        <v>9</v>
      </c>
      <c r="N694" s="26" t="s">
        <v>35</v>
      </c>
      <c r="O694" s="27">
        <v>504</v>
      </c>
      <c r="P694" s="28">
        <v>7</v>
      </c>
      <c r="Q694" s="28">
        <v>9</v>
      </c>
      <c r="R694" s="28" t="s">
        <v>7</v>
      </c>
      <c r="S694" s="29" t="s">
        <v>77</v>
      </c>
      <c r="T694" s="28" t="s">
        <v>100</v>
      </c>
      <c r="U694" s="30" t="s">
        <v>31</v>
      </c>
      <c r="V694" s="31" t="s">
        <v>34</v>
      </c>
      <c r="W694" s="32">
        <v>10000</v>
      </c>
      <c r="X694" s="32">
        <v>10000</v>
      </c>
      <c r="Y694" s="62">
        <f t="shared" si="15"/>
        <v>100</v>
      </c>
    </row>
    <row r="695" spans="13:25" ht="56.25">
      <c r="M695" s="25" t="s">
        <v>9</v>
      </c>
      <c r="N695" s="26" t="s">
        <v>299</v>
      </c>
      <c r="O695" s="27">
        <v>504</v>
      </c>
      <c r="P695" s="28">
        <v>7</v>
      </c>
      <c r="Q695" s="28">
        <v>9</v>
      </c>
      <c r="R695" s="28" t="s">
        <v>7</v>
      </c>
      <c r="S695" s="29" t="s">
        <v>77</v>
      </c>
      <c r="T695" s="28" t="s">
        <v>100</v>
      </c>
      <c r="U695" s="30" t="s">
        <v>31</v>
      </c>
      <c r="V695" s="31">
        <v>200</v>
      </c>
      <c r="W695" s="32">
        <v>666006.6</v>
      </c>
      <c r="X695" s="32">
        <v>666006.6</v>
      </c>
      <c r="Y695" s="62">
        <f t="shared" si="15"/>
        <v>100</v>
      </c>
    </row>
    <row r="696" spans="13:25" ht="56.25">
      <c r="M696" s="25" t="s">
        <v>9</v>
      </c>
      <c r="N696" s="26" t="s">
        <v>8</v>
      </c>
      <c r="O696" s="27">
        <v>504</v>
      </c>
      <c r="P696" s="28">
        <v>7</v>
      </c>
      <c r="Q696" s="28">
        <v>9</v>
      </c>
      <c r="R696" s="28" t="s">
        <v>7</v>
      </c>
      <c r="S696" s="29" t="s">
        <v>77</v>
      </c>
      <c r="T696" s="28" t="s">
        <v>100</v>
      </c>
      <c r="U696" s="30" t="s">
        <v>31</v>
      </c>
      <c r="V696" s="31" t="s">
        <v>3</v>
      </c>
      <c r="W696" s="32">
        <v>666006.6</v>
      </c>
      <c r="X696" s="32">
        <v>666006.6</v>
      </c>
      <c r="Y696" s="62">
        <f t="shared" si="15"/>
        <v>100</v>
      </c>
    </row>
    <row r="697" spans="13:25" ht="18.75">
      <c r="M697" s="25" t="s">
        <v>9</v>
      </c>
      <c r="N697" s="26" t="s">
        <v>104</v>
      </c>
      <c r="O697" s="27">
        <v>504</v>
      </c>
      <c r="P697" s="28">
        <v>7</v>
      </c>
      <c r="Q697" s="28">
        <v>9</v>
      </c>
      <c r="R697" s="28" t="s">
        <v>7</v>
      </c>
      <c r="S697" s="29" t="s">
        <v>77</v>
      </c>
      <c r="T697" s="28" t="s">
        <v>100</v>
      </c>
      <c r="U697" s="30" t="s">
        <v>103</v>
      </c>
      <c r="V697" s="31" t="s">
        <v>9</v>
      </c>
      <c r="W697" s="32">
        <v>2000286.44</v>
      </c>
      <c r="X697" s="32">
        <v>2000286.44</v>
      </c>
      <c r="Y697" s="62">
        <f t="shared" si="15"/>
        <v>100</v>
      </c>
    </row>
    <row r="698" spans="13:25" ht="56.25">
      <c r="M698" s="25" t="s">
        <v>9</v>
      </c>
      <c r="N698" s="26" t="s">
        <v>299</v>
      </c>
      <c r="O698" s="27">
        <v>504</v>
      </c>
      <c r="P698" s="28">
        <v>7</v>
      </c>
      <c r="Q698" s="28">
        <v>9</v>
      </c>
      <c r="R698" s="28" t="s">
        <v>7</v>
      </c>
      <c r="S698" s="29" t="s">
        <v>77</v>
      </c>
      <c r="T698" s="28" t="s">
        <v>100</v>
      </c>
      <c r="U698" s="30" t="s">
        <v>103</v>
      </c>
      <c r="V698" s="31">
        <v>200</v>
      </c>
      <c r="W698" s="32">
        <v>2000286.44</v>
      </c>
      <c r="X698" s="32">
        <v>2000286.44</v>
      </c>
      <c r="Y698" s="62">
        <f t="shared" si="15"/>
        <v>100</v>
      </c>
    </row>
    <row r="699" spans="13:25" ht="56.25">
      <c r="M699" s="25" t="s">
        <v>9</v>
      </c>
      <c r="N699" s="26" t="s">
        <v>8</v>
      </c>
      <c r="O699" s="27">
        <v>504</v>
      </c>
      <c r="P699" s="28">
        <v>7</v>
      </c>
      <c r="Q699" s="28">
        <v>9</v>
      </c>
      <c r="R699" s="28" t="s">
        <v>7</v>
      </c>
      <c r="S699" s="29" t="s">
        <v>77</v>
      </c>
      <c r="T699" s="28" t="s">
        <v>100</v>
      </c>
      <c r="U699" s="30" t="s">
        <v>103</v>
      </c>
      <c r="V699" s="31" t="s">
        <v>3</v>
      </c>
      <c r="W699" s="32">
        <v>2000286.44</v>
      </c>
      <c r="X699" s="32">
        <v>2000286.44</v>
      </c>
      <c r="Y699" s="62">
        <f t="shared" si="15"/>
        <v>100</v>
      </c>
    </row>
    <row r="700" spans="13:25" ht="187.5">
      <c r="M700" s="25" t="s">
        <v>9</v>
      </c>
      <c r="N700" s="26" t="s">
        <v>291</v>
      </c>
      <c r="O700" s="27">
        <v>504</v>
      </c>
      <c r="P700" s="28">
        <v>7</v>
      </c>
      <c r="Q700" s="28">
        <v>9</v>
      </c>
      <c r="R700" s="28" t="s">
        <v>7</v>
      </c>
      <c r="S700" s="29" t="s">
        <v>77</v>
      </c>
      <c r="T700" s="28" t="s">
        <v>100</v>
      </c>
      <c r="U700" s="30" t="s">
        <v>242</v>
      </c>
      <c r="V700" s="31" t="s">
        <v>9</v>
      </c>
      <c r="W700" s="32">
        <v>5599531.8499999996</v>
      </c>
      <c r="X700" s="32">
        <v>5177061.6399999997</v>
      </c>
      <c r="Y700" s="62">
        <f t="shared" si="15"/>
        <v>92.455258380216193</v>
      </c>
    </row>
    <row r="701" spans="13:25" ht="131.25">
      <c r="M701" s="25" t="s">
        <v>9</v>
      </c>
      <c r="N701" s="26" t="s">
        <v>27</v>
      </c>
      <c r="O701" s="27">
        <v>504</v>
      </c>
      <c r="P701" s="28">
        <v>7</v>
      </c>
      <c r="Q701" s="28">
        <v>9</v>
      </c>
      <c r="R701" s="28" t="s">
        <v>7</v>
      </c>
      <c r="S701" s="29" t="s">
        <v>77</v>
      </c>
      <c r="T701" s="28" t="s">
        <v>100</v>
      </c>
      <c r="U701" s="30" t="s">
        <v>242</v>
      </c>
      <c r="V701" s="31">
        <v>100</v>
      </c>
      <c r="W701" s="32">
        <v>5599531.8499999996</v>
      </c>
      <c r="X701" s="32">
        <v>5177061.6399999997</v>
      </c>
      <c r="Y701" s="62">
        <f t="shared" si="15"/>
        <v>92.455258380216193</v>
      </c>
    </row>
    <row r="702" spans="13:25" ht="37.5">
      <c r="M702" s="25" t="s">
        <v>9</v>
      </c>
      <c r="N702" s="26" t="s">
        <v>35</v>
      </c>
      <c r="O702" s="27">
        <v>504</v>
      </c>
      <c r="P702" s="28">
        <v>7</v>
      </c>
      <c r="Q702" s="28">
        <v>9</v>
      </c>
      <c r="R702" s="28" t="s">
        <v>7</v>
      </c>
      <c r="S702" s="29" t="s">
        <v>77</v>
      </c>
      <c r="T702" s="28" t="s">
        <v>100</v>
      </c>
      <c r="U702" s="30" t="s">
        <v>242</v>
      </c>
      <c r="V702" s="31" t="s">
        <v>34</v>
      </c>
      <c r="W702" s="32">
        <v>5599531.8499999996</v>
      </c>
      <c r="X702" s="32">
        <v>5177061.6399999997</v>
      </c>
      <c r="Y702" s="62">
        <f t="shared" si="15"/>
        <v>92.455258380216193</v>
      </c>
    </row>
    <row r="703" spans="13:25" ht="187.5">
      <c r="M703" s="25" t="s">
        <v>9</v>
      </c>
      <c r="N703" s="26" t="s">
        <v>291</v>
      </c>
      <c r="O703" s="27">
        <v>504</v>
      </c>
      <c r="P703" s="28">
        <v>7</v>
      </c>
      <c r="Q703" s="28">
        <v>9</v>
      </c>
      <c r="R703" s="28" t="s">
        <v>7</v>
      </c>
      <c r="S703" s="29" t="s">
        <v>77</v>
      </c>
      <c r="T703" s="28" t="s">
        <v>100</v>
      </c>
      <c r="U703" s="30" t="s">
        <v>319</v>
      </c>
      <c r="V703" s="31" t="s">
        <v>9</v>
      </c>
      <c r="W703" s="32">
        <v>23426267</v>
      </c>
      <c r="X703" s="33">
        <v>23036563.149999999</v>
      </c>
      <c r="Y703" s="62">
        <f t="shared" si="15"/>
        <v>98.336466283765986</v>
      </c>
    </row>
    <row r="704" spans="13:25" ht="131.25">
      <c r="M704" s="25" t="s">
        <v>9</v>
      </c>
      <c r="N704" s="26" t="s">
        <v>27</v>
      </c>
      <c r="O704" s="27">
        <v>504</v>
      </c>
      <c r="P704" s="28">
        <v>7</v>
      </c>
      <c r="Q704" s="28">
        <v>9</v>
      </c>
      <c r="R704" s="28" t="s">
        <v>7</v>
      </c>
      <c r="S704" s="29" t="s">
        <v>77</v>
      </c>
      <c r="T704" s="28" t="s">
        <v>100</v>
      </c>
      <c r="U704" s="30" t="s">
        <v>319</v>
      </c>
      <c r="V704" s="31">
        <v>100</v>
      </c>
      <c r="W704" s="32">
        <v>23426267</v>
      </c>
      <c r="X704" s="33">
        <v>23036563.149999999</v>
      </c>
      <c r="Y704" s="62">
        <f t="shared" si="15"/>
        <v>98.336466283765986</v>
      </c>
    </row>
    <row r="705" spans="13:25" ht="37.5">
      <c r="M705" s="25" t="s">
        <v>9</v>
      </c>
      <c r="N705" s="26" t="s">
        <v>35</v>
      </c>
      <c r="O705" s="27">
        <v>504</v>
      </c>
      <c r="P705" s="28">
        <v>7</v>
      </c>
      <c r="Q705" s="28">
        <v>9</v>
      </c>
      <c r="R705" s="28" t="s">
        <v>7</v>
      </c>
      <c r="S705" s="29" t="s">
        <v>77</v>
      </c>
      <c r="T705" s="28" t="s">
        <v>100</v>
      </c>
      <c r="U705" s="30" t="s">
        <v>319</v>
      </c>
      <c r="V705" s="31" t="s">
        <v>34</v>
      </c>
      <c r="W705" s="32">
        <v>23426267</v>
      </c>
      <c r="X705" s="33">
        <v>23036563.149999999</v>
      </c>
      <c r="Y705" s="62">
        <f t="shared" si="15"/>
        <v>98.336466283765986</v>
      </c>
    </row>
    <row r="706" spans="13:25" ht="187.5">
      <c r="M706" s="25" t="s">
        <v>9</v>
      </c>
      <c r="N706" s="26" t="s">
        <v>291</v>
      </c>
      <c r="O706" s="27">
        <v>504</v>
      </c>
      <c r="P706" s="28">
        <v>7</v>
      </c>
      <c r="Q706" s="28">
        <v>9</v>
      </c>
      <c r="R706" s="28" t="s">
        <v>7</v>
      </c>
      <c r="S706" s="29" t="s">
        <v>77</v>
      </c>
      <c r="T706" s="28" t="s">
        <v>100</v>
      </c>
      <c r="U706" s="30" t="s">
        <v>368</v>
      </c>
      <c r="V706" s="31" t="s">
        <v>9</v>
      </c>
      <c r="W706" s="32">
        <v>9545256</v>
      </c>
      <c r="X706" s="32">
        <v>9386467.4499999993</v>
      </c>
      <c r="Y706" s="62">
        <f t="shared" si="15"/>
        <v>98.336466303261005</v>
      </c>
    </row>
    <row r="707" spans="13:25" ht="131.25">
      <c r="M707" s="25" t="s">
        <v>9</v>
      </c>
      <c r="N707" s="26" t="s">
        <v>27</v>
      </c>
      <c r="O707" s="27">
        <v>504</v>
      </c>
      <c r="P707" s="28">
        <v>7</v>
      </c>
      <c r="Q707" s="28">
        <v>9</v>
      </c>
      <c r="R707" s="28" t="s">
        <v>7</v>
      </c>
      <c r="S707" s="29" t="s">
        <v>77</v>
      </c>
      <c r="T707" s="28" t="s">
        <v>100</v>
      </c>
      <c r="U707" s="30" t="s">
        <v>368</v>
      </c>
      <c r="V707" s="31">
        <v>100</v>
      </c>
      <c r="W707" s="32">
        <v>9545256</v>
      </c>
      <c r="X707" s="32">
        <v>9386467.4499999993</v>
      </c>
      <c r="Y707" s="62">
        <f t="shared" si="15"/>
        <v>98.336466303261005</v>
      </c>
    </row>
    <row r="708" spans="13:25" ht="37.5">
      <c r="M708" s="25" t="s">
        <v>9</v>
      </c>
      <c r="N708" s="26" t="s">
        <v>35</v>
      </c>
      <c r="O708" s="27">
        <v>504</v>
      </c>
      <c r="P708" s="28">
        <v>7</v>
      </c>
      <c r="Q708" s="28">
        <v>9</v>
      </c>
      <c r="R708" s="28" t="s">
        <v>7</v>
      </c>
      <c r="S708" s="29" t="s">
        <v>77</v>
      </c>
      <c r="T708" s="28" t="s">
        <v>100</v>
      </c>
      <c r="U708" s="30" t="s">
        <v>368</v>
      </c>
      <c r="V708" s="31" t="s">
        <v>34</v>
      </c>
      <c r="W708" s="32">
        <v>9545256</v>
      </c>
      <c r="X708" s="32">
        <v>9386467.4499999993</v>
      </c>
      <c r="Y708" s="62">
        <f t="shared" si="15"/>
        <v>98.336466303261005</v>
      </c>
    </row>
    <row r="709" spans="13:25" ht="18.75">
      <c r="M709" s="25" t="s">
        <v>9</v>
      </c>
      <c r="N709" s="26" t="s">
        <v>29</v>
      </c>
      <c r="O709" s="27">
        <v>504</v>
      </c>
      <c r="P709" s="28">
        <v>7</v>
      </c>
      <c r="Q709" s="28">
        <v>9</v>
      </c>
      <c r="R709" s="28" t="s">
        <v>7</v>
      </c>
      <c r="S709" s="29" t="s">
        <v>77</v>
      </c>
      <c r="T709" s="28" t="s">
        <v>97</v>
      </c>
      <c r="U709" s="30" t="s">
        <v>1</v>
      </c>
      <c r="V709" s="31" t="s">
        <v>9</v>
      </c>
      <c r="W709" s="32">
        <v>3552206.28</v>
      </c>
      <c r="X709" s="32">
        <v>3552206.28</v>
      </c>
      <c r="Y709" s="62">
        <f t="shared" si="15"/>
        <v>100</v>
      </c>
    </row>
    <row r="710" spans="13:25" ht="56.25">
      <c r="M710" s="25" t="s">
        <v>9</v>
      </c>
      <c r="N710" s="26" t="s">
        <v>28</v>
      </c>
      <c r="O710" s="27">
        <v>504</v>
      </c>
      <c r="P710" s="28">
        <v>7</v>
      </c>
      <c r="Q710" s="28">
        <v>9</v>
      </c>
      <c r="R710" s="28" t="s">
        <v>7</v>
      </c>
      <c r="S710" s="29" t="s">
        <v>77</v>
      </c>
      <c r="T710" s="28" t="s">
        <v>97</v>
      </c>
      <c r="U710" s="30" t="s">
        <v>23</v>
      </c>
      <c r="V710" s="31" t="s">
        <v>9</v>
      </c>
      <c r="W710" s="32">
        <v>3552206.28</v>
      </c>
      <c r="X710" s="32">
        <v>3552206.28</v>
      </c>
      <c r="Y710" s="62">
        <f t="shared" si="15"/>
        <v>100</v>
      </c>
    </row>
    <row r="711" spans="13:25" ht="131.25">
      <c r="M711" s="25" t="s">
        <v>9</v>
      </c>
      <c r="N711" s="26" t="s">
        <v>27</v>
      </c>
      <c r="O711" s="27">
        <v>504</v>
      </c>
      <c r="P711" s="28">
        <v>7</v>
      </c>
      <c r="Q711" s="28">
        <v>9</v>
      </c>
      <c r="R711" s="28" t="s">
        <v>7</v>
      </c>
      <c r="S711" s="29" t="s">
        <v>77</v>
      </c>
      <c r="T711" s="28" t="s">
        <v>97</v>
      </c>
      <c r="U711" s="30" t="s">
        <v>23</v>
      </c>
      <c r="V711" s="31">
        <v>100</v>
      </c>
      <c r="W711" s="32">
        <v>3552206.28</v>
      </c>
      <c r="X711" s="32">
        <v>3552206.28</v>
      </c>
      <c r="Y711" s="62">
        <f t="shared" si="15"/>
        <v>100</v>
      </c>
    </row>
    <row r="712" spans="13:25" ht="56.25">
      <c r="M712" s="25" t="s">
        <v>9</v>
      </c>
      <c r="N712" s="26" t="s">
        <v>26</v>
      </c>
      <c r="O712" s="27">
        <v>504</v>
      </c>
      <c r="P712" s="28">
        <v>7</v>
      </c>
      <c r="Q712" s="28">
        <v>9</v>
      </c>
      <c r="R712" s="28" t="s">
        <v>7</v>
      </c>
      <c r="S712" s="29" t="s">
        <v>77</v>
      </c>
      <c r="T712" s="28" t="s">
        <v>97</v>
      </c>
      <c r="U712" s="30" t="s">
        <v>23</v>
      </c>
      <c r="V712" s="31" t="s">
        <v>25</v>
      </c>
      <c r="W712" s="32">
        <v>3552206.28</v>
      </c>
      <c r="X712" s="32">
        <v>3552206.28</v>
      </c>
      <c r="Y712" s="62">
        <f t="shared" si="15"/>
        <v>100</v>
      </c>
    </row>
    <row r="713" spans="13:25" ht="131.25">
      <c r="M713" s="25" t="s">
        <v>9</v>
      </c>
      <c r="N713" s="26" t="s">
        <v>384</v>
      </c>
      <c r="O713" s="27">
        <v>504</v>
      </c>
      <c r="P713" s="28">
        <v>7</v>
      </c>
      <c r="Q713" s="28">
        <v>9</v>
      </c>
      <c r="R713" s="28" t="s">
        <v>7</v>
      </c>
      <c r="S713" s="29" t="s">
        <v>77</v>
      </c>
      <c r="T713" s="28" t="s">
        <v>385</v>
      </c>
      <c r="U713" s="30" t="s">
        <v>1</v>
      </c>
      <c r="V713" s="31" t="s">
        <v>9</v>
      </c>
      <c r="W713" s="32">
        <v>3806223.69</v>
      </c>
      <c r="X713" s="33">
        <v>3806223.53</v>
      </c>
      <c r="Y713" s="62">
        <f t="shared" si="15"/>
        <v>99.999995796358462</v>
      </c>
    </row>
    <row r="714" spans="13:25" ht="131.25">
      <c r="M714" s="25" t="s">
        <v>9</v>
      </c>
      <c r="N714" s="26" t="s">
        <v>400</v>
      </c>
      <c r="O714" s="27">
        <v>504</v>
      </c>
      <c r="P714" s="28">
        <v>7</v>
      </c>
      <c r="Q714" s="28">
        <v>9</v>
      </c>
      <c r="R714" s="28" t="s">
        <v>7</v>
      </c>
      <c r="S714" s="29" t="s">
        <v>77</v>
      </c>
      <c r="T714" s="28" t="s">
        <v>385</v>
      </c>
      <c r="U714" s="30" t="s">
        <v>401</v>
      </c>
      <c r="V714" s="31" t="s">
        <v>9</v>
      </c>
      <c r="W714" s="32">
        <v>3806223.69</v>
      </c>
      <c r="X714" s="33">
        <v>3806223.53</v>
      </c>
      <c r="Y714" s="62">
        <f t="shared" si="15"/>
        <v>99.999995796358462</v>
      </c>
    </row>
    <row r="715" spans="13:25" ht="56.25">
      <c r="M715" s="25" t="s">
        <v>9</v>
      </c>
      <c r="N715" s="26" t="s">
        <v>115</v>
      </c>
      <c r="O715" s="27">
        <v>504</v>
      </c>
      <c r="P715" s="28">
        <v>7</v>
      </c>
      <c r="Q715" s="28">
        <v>9</v>
      </c>
      <c r="R715" s="28" t="s">
        <v>7</v>
      </c>
      <c r="S715" s="29" t="s">
        <v>77</v>
      </c>
      <c r="T715" s="28" t="s">
        <v>385</v>
      </c>
      <c r="U715" s="30" t="s">
        <v>401</v>
      </c>
      <c r="V715" s="31">
        <v>600</v>
      </c>
      <c r="W715" s="32">
        <v>3806223.69</v>
      </c>
      <c r="X715" s="33">
        <v>3806223.53</v>
      </c>
      <c r="Y715" s="62">
        <f t="shared" si="15"/>
        <v>99.999995796358462</v>
      </c>
    </row>
    <row r="716" spans="13:25" ht="18.75">
      <c r="M716" s="25" t="s">
        <v>9</v>
      </c>
      <c r="N716" s="26" t="s">
        <v>114</v>
      </c>
      <c r="O716" s="27">
        <v>504</v>
      </c>
      <c r="P716" s="28">
        <v>7</v>
      </c>
      <c r="Q716" s="28">
        <v>9</v>
      </c>
      <c r="R716" s="28" t="s">
        <v>7</v>
      </c>
      <c r="S716" s="29" t="s">
        <v>77</v>
      </c>
      <c r="T716" s="28" t="s">
        <v>385</v>
      </c>
      <c r="U716" s="30" t="s">
        <v>401</v>
      </c>
      <c r="V716" s="31" t="s">
        <v>113</v>
      </c>
      <c r="W716" s="32">
        <v>3806223.69</v>
      </c>
      <c r="X716" s="33">
        <v>3806223.53</v>
      </c>
      <c r="Y716" s="62">
        <f t="shared" si="15"/>
        <v>99.999995796358462</v>
      </c>
    </row>
    <row r="717" spans="13:25" ht="131.25">
      <c r="M717" s="25" t="s">
        <v>9</v>
      </c>
      <c r="N717" s="26" t="s">
        <v>302</v>
      </c>
      <c r="O717" s="27">
        <v>504</v>
      </c>
      <c r="P717" s="28">
        <v>7</v>
      </c>
      <c r="Q717" s="28">
        <v>9</v>
      </c>
      <c r="R717" s="28" t="s">
        <v>14</v>
      </c>
      <c r="S717" s="29" t="s">
        <v>39</v>
      </c>
      <c r="T717" s="28" t="s">
        <v>2</v>
      </c>
      <c r="U717" s="30" t="s">
        <v>1</v>
      </c>
      <c r="V717" s="31" t="s">
        <v>9</v>
      </c>
      <c r="W717" s="32">
        <v>88398.04</v>
      </c>
      <c r="X717" s="33">
        <v>88398.04</v>
      </c>
      <c r="Y717" s="62">
        <f t="shared" si="15"/>
        <v>100</v>
      </c>
    </row>
    <row r="718" spans="13:25" ht="131.25">
      <c r="M718" s="25" t="s">
        <v>9</v>
      </c>
      <c r="N718" s="26" t="s">
        <v>47</v>
      </c>
      <c r="O718" s="27">
        <v>504</v>
      </c>
      <c r="P718" s="28">
        <v>7</v>
      </c>
      <c r="Q718" s="28">
        <v>9</v>
      </c>
      <c r="R718" s="28" t="s">
        <v>14</v>
      </c>
      <c r="S718" s="29" t="s">
        <v>43</v>
      </c>
      <c r="T718" s="28" t="s">
        <v>2</v>
      </c>
      <c r="U718" s="30" t="s">
        <v>1</v>
      </c>
      <c r="V718" s="31" t="s">
        <v>9</v>
      </c>
      <c r="W718" s="32">
        <v>88398.04</v>
      </c>
      <c r="X718" s="33">
        <v>88398.04</v>
      </c>
      <c r="Y718" s="62">
        <f t="shared" si="15"/>
        <v>100</v>
      </c>
    </row>
    <row r="719" spans="13:25" ht="112.5">
      <c r="M719" s="25" t="s">
        <v>9</v>
      </c>
      <c r="N719" s="26" t="s">
        <v>321</v>
      </c>
      <c r="O719" s="27">
        <v>504</v>
      </c>
      <c r="P719" s="28">
        <v>7</v>
      </c>
      <c r="Q719" s="28">
        <v>9</v>
      </c>
      <c r="R719" s="28" t="s">
        <v>14</v>
      </c>
      <c r="S719" s="29" t="s">
        <v>43</v>
      </c>
      <c r="T719" s="28" t="s">
        <v>7</v>
      </c>
      <c r="U719" s="30" t="s">
        <v>1</v>
      </c>
      <c r="V719" s="31" t="s">
        <v>9</v>
      </c>
      <c r="W719" s="32">
        <v>88398.04</v>
      </c>
      <c r="X719" s="33">
        <v>88398.04</v>
      </c>
      <c r="Y719" s="62">
        <f t="shared" si="15"/>
        <v>100</v>
      </c>
    </row>
    <row r="720" spans="13:25" ht="409.5">
      <c r="M720" s="25" t="s">
        <v>9</v>
      </c>
      <c r="N720" s="26" t="s">
        <v>488</v>
      </c>
      <c r="O720" s="27">
        <v>504</v>
      </c>
      <c r="P720" s="28">
        <v>7</v>
      </c>
      <c r="Q720" s="28">
        <v>9</v>
      </c>
      <c r="R720" s="28" t="s">
        <v>14</v>
      </c>
      <c r="S720" s="29" t="s">
        <v>43</v>
      </c>
      <c r="T720" s="28" t="s">
        <v>7</v>
      </c>
      <c r="U720" s="30" t="s">
        <v>487</v>
      </c>
      <c r="V720" s="31" t="s">
        <v>9</v>
      </c>
      <c r="W720" s="32">
        <v>88398.04</v>
      </c>
      <c r="X720" s="33">
        <v>88398.04</v>
      </c>
      <c r="Y720" s="62">
        <f t="shared" si="15"/>
        <v>100</v>
      </c>
    </row>
    <row r="721" spans="13:25" ht="131.25">
      <c r="M721" s="25" t="s">
        <v>9</v>
      </c>
      <c r="N721" s="26" t="s">
        <v>27</v>
      </c>
      <c r="O721" s="27">
        <v>504</v>
      </c>
      <c r="P721" s="28">
        <v>7</v>
      </c>
      <c r="Q721" s="28">
        <v>9</v>
      </c>
      <c r="R721" s="28" t="s">
        <v>14</v>
      </c>
      <c r="S721" s="29" t="s">
        <v>43</v>
      </c>
      <c r="T721" s="28" t="s">
        <v>7</v>
      </c>
      <c r="U721" s="30" t="s">
        <v>487</v>
      </c>
      <c r="V721" s="31">
        <v>100</v>
      </c>
      <c r="W721" s="32">
        <v>88398.04</v>
      </c>
      <c r="X721" s="33">
        <v>88398.04</v>
      </c>
      <c r="Y721" s="62">
        <f t="shared" si="15"/>
        <v>100</v>
      </c>
    </row>
    <row r="722" spans="13:25" ht="56.25">
      <c r="M722" s="25" t="s">
        <v>9</v>
      </c>
      <c r="N722" s="26" t="s">
        <v>26</v>
      </c>
      <c r="O722" s="27">
        <v>504</v>
      </c>
      <c r="P722" s="28">
        <v>7</v>
      </c>
      <c r="Q722" s="28">
        <v>9</v>
      </c>
      <c r="R722" s="28" t="s">
        <v>14</v>
      </c>
      <c r="S722" s="29" t="s">
        <v>43</v>
      </c>
      <c r="T722" s="28" t="s">
        <v>7</v>
      </c>
      <c r="U722" s="30" t="s">
        <v>487</v>
      </c>
      <c r="V722" s="31" t="s">
        <v>25</v>
      </c>
      <c r="W722" s="32">
        <v>88398.04</v>
      </c>
      <c r="X722" s="33">
        <v>88398.04</v>
      </c>
      <c r="Y722" s="62">
        <f t="shared" si="15"/>
        <v>100</v>
      </c>
    </row>
    <row r="723" spans="13:25" ht="18.75">
      <c r="M723" s="25" t="s">
        <v>9</v>
      </c>
      <c r="N723" s="26" t="s">
        <v>362</v>
      </c>
      <c r="O723" s="27">
        <v>504</v>
      </c>
      <c r="P723" s="28">
        <v>10</v>
      </c>
      <c r="Q723" s="28">
        <v>0</v>
      </c>
      <c r="R723" s="28" t="s">
        <v>9</v>
      </c>
      <c r="S723" s="29" t="s">
        <v>9</v>
      </c>
      <c r="T723" s="28" t="s">
        <v>9</v>
      </c>
      <c r="U723" s="30" t="s">
        <v>9</v>
      </c>
      <c r="V723" s="31" t="s">
        <v>9</v>
      </c>
      <c r="W723" s="32">
        <f>W724+W756</f>
        <v>15574423.16</v>
      </c>
      <c r="X723" s="32">
        <f>X724+X756</f>
        <v>15306753.719999999</v>
      </c>
      <c r="Y723" s="62">
        <f t="shared" si="15"/>
        <v>98.281352463265165</v>
      </c>
    </row>
    <row r="724" spans="13:25" ht="18.75">
      <c r="M724" s="25" t="s">
        <v>9</v>
      </c>
      <c r="N724" s="26" t="s">
        <v>96</v>
      </c>
      <c r="O724" s="27">
        <v>504</v>
      </c>
      <c r="P724" s="28">
        <v>10</v>
      </c>
      <c r="Q724" s="28">
        <v>4</v>
      </c>
      <c r="R724" s="28" t="s">
        <v>9</v>
      </c>
      <c r="S724" s="29" t="s">
        <v>9</v>
      </c>
      <c r="T724" s="28" t="s">
        <v>9</v>
      </c>
      <c r="U724" s="30" t="s">
        <v>9</v>
      </c>
      <c r="V724" s="31" t="s">
        <v>9</v>
      </c>
      <c r="W724" s="32">
        <f t="shared" ref="W724:X726" si="16">W725</f>
        <v>13147392.16</v>
      </c>
      <c r="X724" s="32">
        <f t="shared" si="16"/>
        <v>12879722.719999999</v>
      </c>
      <c r="Y724" s="62">
        <f t="shared" si="15"/>
        <v>97.964087198871525</v>
      </c>
    </row>
    <row r="725" spans="13:25" ht="131.25">
      <c r="M725" s="25" t="s">
        <v>9</v>
      </c>
      <c r="N725" s="26" t="s">
        <v>304</v>
      </c>
      <c r="O725" s="27">
        <v>504</v>
      </c>
      <c r="P725" s="28">
        <v>10</v>
      </c>
      <c r="Q725" s="28">
        <v>4</v>
      </c>
      <c r="R725" s="28" t="s">
        <v>7</v>
      </c>
      <c r="S725" s="29" t="s">
        <v>39</v>
      </c>
      <c r="T725" s="28" t="s">
        <v>2</v>
      </c>
      <c r="U725" s="30" t="s">
        <v>1</v>
      </c>
      <c r="V725" s="31" t="s">
        <v>9</v>
      </c>
      <c r="W725" s="32">
        <f t="shared" si="16"/>
        <v>13147392.16</v>
      </c>
      <c r="X725" s="32">
        <f t="shared" si="16"/>
        <v>12879722.719999999</v>
      </c>
      <c r="Y725" s="62">
        <f t="shared" ref="Y725:Y788" si="17">X725/W725*100</f>
        <v>97.964087198871525</v>
      </c>
    </row>
    <row r="726" spans="13:25" ht="56.25">
      <c r="M726" s="25" t="s">
        <v>9</v>
      </c>
      <c r="N726" s="26" t="s">
        <v>80</v>
      </c>
      <c r="O726" s="27">
        <v>504</v>
      </c>
      <c r="P726" s="28">
        <v>10</v>
      </c>
      <c r="Q726" s="28">
        <v>4</v>
      </c>
      <c r="R726" s="28" t="s">
        <v>7</v>
      </c>
      <c r="S726" s="29" t="s">
        <v>77</v>
      </c>
      <c r="T726" s="28" t="s">
        <v>2</v>
      </c>
      <c r="U726" s="30" t="s">
        <v>1</v>
      </c>
      <c r="V726" s="31" t="s">
        <v>9</v>
      </c>
      <c r="W726" s="32">
        <f t="shared" si="16"/>
        <v>13147392.16</v>
      </c>
      <c r="X726" s="32">
        <f t="shared" si="16"/>
        <v>12879722.719999999</v>
      </c>
      <c r="Y726" s="62">
        <f t="shared" si="17"/>
        <v>97.964087198871525</v>
      </c>
    </row>
    <row r="727" spans="13:25" ht="18.75">
      <c r="M727" s="25" t="s">
        <v>9</v>
      </c>
      <c r="N727" s="26" t="s">
        <v>78</v>
      </c>
      <c r="O727" s="27">
        <v>504</v>
      </c>
      <c r="P727" s="28">
        <v>10</v>
      </c>
      <c r="Q727" s="28">
        <v>4</v>
      </c>
      <c r="R727" s="28" t="s">
        <v>7</v>
      </c>
      <c r="S727" s="29" t="s">
        <v>77</v>
      </c>
      <c r="T727" s="28" t="s">
        <v>76</v>
      </c>
      <c r="U727" s="30" t="s">
        <v>1</v>
      </c>
      <c r="V727" s="31" t="s">
        <v>9</v>
      </c>
      <c r="W727" s="32">
        <f>W728+W732+W736+W740+W743+W747+W750+W753</f>
        <v>13147392.16</v>
      </c>
      <c r="X727" s="32">
        <f>X728+X732+X736+X740+X743+X747+X750+X753</f>
        <v>12879722.719999999</v>
      </c>
      <c r="Y727" s="62">
        <f t="shared" si="17"/>
        <v>97.964087198871525</v>
      </c>
    </row>
    <row r="728" spans="13:25" ht="93.75">
      <c r="M728" s="25" t="s">
        <v>9</v>
      </c>
      <c r="N728" s="26" t="s">
        <v>330</v>
      </c>
      <c r="O728" s="27">
        <v>504</v>
      </c>
      <c r="P728" s="28">
        <v>10</v>
      </c>
      <c r="Q728" s="28">
        <v>4</v>
      </c>
      <c r="R728" s="28" t="s">
        <v>7</v>
      </c>
      <c r="S728" s="29" t="s">
        <v>77</v>
      </c>
      <c r="T728" s="28" t="s">
        <v>76</v>
      </c>
      <c r="U728" s="30" t="s">
        <v>37</v>
      </c>
      <c r="V728" s="31" t="s">
        <v>9</v>
      </c>
      <c r="W728" s="32">
        <f>W729</f>
        <v>340574.3</v>
      </c>
      <c r="X728" s="32">
        <f>X729</f>
        <v>340574.3</v>
      </c>
      <c r="Y728" s="62">
        <f t="shared" si="17"/>
        <v>100</v>
      </c>
    </row>
    <row r="729" spans="13:25" ht="37.5">
      <c r="M729" s="25" t="s">
        <v>9</v>
      </c>
      <c r="N729" s="26" t="s">
        <v>88</v>
      </c>
      <c r="O729" s="27">
        <v>504</v>
      </c>
      <c r="P729" s="28">
        <v>10</v>
      </c>
      <c r="Q729" s="28">
        <v>4</v>
      </c>
      <c r="R729" s="28" t="s">
        <v>7</v>
      </c>
      <c r="S729" s="29" t="s">
        <v>77</v>
      </c>
      <c r="T729" s="28" t="s">
        <v>76</v>
      </c>
      <c r="U729" s="30" t="s">
        <v>37</v>
      </c>
      <c r="V729" s="31">
        <v>300</v>
      </c>
      <c r="W729" s="32">
        <f>W730+W731</f>
        <v>340574.3</v>
      </c>
      <c r="X729" s="32">
        <f>X730+X731</f>
        <v>340574.3</v>
      </c>
      <c r="Y729" s="62">
        <f t="shared" si="17"/>
        <v>100</v>
      </c>
    </row>
    <row r="730" spans="13:25" ht="37.5">
      <c r="M730" s="25" t="s">
        <v>9</v>
      </c>
      <c r="N730" s="26" t="s">
        <v>87</v>
      </c>
      <c r="O730" s="27">
        <v>504</v>
      </c>
      <c r="P730" s="28">
        <v>10</v>
      </c>
      <c r="Q730" s="28">
        <v>4</v>
      </c>
      <c r="R730" s="28" t="s">
        <v>7</v>
      </c>
      <c r="S730" s="29" t="s">
        <v>77</v>
      </c>
      <c r="T730" s="28" t="s">
        <v>76</v>
      </c>
      <c r="U730" s="30" t="s">
        <v>37</v>
      </c>
      <c r="V730" s="31" t="s">
        <v>86</v>
      </c>
      <c r="W730" s="32">
        <v>338880</v>
      </c>
      <c r="X730" s="32">
        <v>338880</v>
      </c>
      <c r="Y730" s="62">
        <f t="shared" si="17"/>
        <v>100</v>
      </c>
    </row>
    <row r="731" spans="13:25" ht="56.25">
      <c r="M731" s="25" t="s">
        <v>9</v>
      </c>
      <c r="N731" s="26" t="s">
        <v>85</v>
      </c>
      <c r="O731" s="27">
        <v>504</v>
      </c>
      <c r="P731" s="28">
        <v>10</v>
      </c>
      <c r="Q731" s="28">
        <v>4</v>
      </c>
      <c r="R731" s="28" t="s">
        <v>7</v>
      </c>
      <c r="S731" s="29" t="s">
        <v>77</v>
      </c>
      <c r="T731" s="28" t="s">
        <v>76</v>
      </c>
      <c r="U731" s="30" t="s">
        <v>37</v>
      </c>
      <c r="V731" s="31" t="s">
        <v>83</v>
      </c>
      <c r="W731" s="32">
        <v>1694.3</v>
      </c>
      <c r="X731" s="32">
        <v>1694.3</v>
      </c>
      <c r="Y731" s="62">
        <f t="shared" si="17"/>
        <v>100</v>
      </c>
    </row>
    <row r="732" spans="13:25" ht="225">
      <c r="M732" s="25" t="s">
        <v>9</v>
      </c>
      <c r="N732" s="26" t="s">
        <v>386</v>
      </c>
      <c r="O732" s="27">
        <v>504</v>
      </c>
      <c r="P732" s="28">
        <v>10</v>
      </c>
      <c r="Q732" s="28">
        <v>4</v>
      </c>
      <c r="R732" s="28" t="s">
        <v>7</v>
      </c>
      <c r="S732" s="29" t="s">
        <v>77</v>
      </c>
      <c r="T732" s="28" t="s">
        <v>76</v>
      </c>
      <c r="U732" s="30" t="s">
        <v>31</v>
      </c>
      <c r="V732" s="31" t="s">
        <v>9</v>
      </c>
      <c r="W732" s="32">
        <f>W733</f>
        <v>2100.4499999999998</v>
      </c>
      <c r="X732" s="32">
        <f>X733</f>
        <v>2100.4499999999998</v>
      </c>
      <c r="Y732" s="62">
        <f t="shared" si="17"/>
        <v>100</v>
      </c>
    </row>
    <row r="733" spans="13:25" ht="37.5">
      <c r="M733" s="25" t="s">
        <v>9</v>
      </c>
      <c r="N733" s="26" t="s">
        <v>88</v>
      </c>
      <c r="O733" s="27">
        <v>504</v>
      </c>
      <c r="P733" s="28">
        <v>10</v>
      </c>
      <c r="Q733" s="28">
        <v>4</v>
      </c>
      <c r="R733" s="28" t="s">
        <v>7</v>
      </c>
      <c r="S733" s="29" t="s">
        <v>77</v>
      </c>
      <c r="T733" s="28" t="s">
        <v>76</v>
      </c>
      <c r="U733" s="30" t="s">
        <v>31</v>
      </c>
      <c r="V733" s="31">
        <v>300</v>
      </c>
      <c r="W733" s="32">
        <f>W734+W735</f>
        <v>2100.4499999999998</v>
      </c>
      <c r="X733" s="32">
        <f>X734+X735</f>
        <v>2100.4499999999998</v>
      </c>
      <c r="Y733" s="62">
        <f t="shared" si="17"/>
        <v>100</v>
      </c>
    </row>
    <row r="734" spans="13:25" ht="37.5">
      <c r="M734" s="25" t="s">
        <v>9</v>
      </c>
      <c r="N734" s="26" t="s">
        <v>87</v>
      </c>
      <c r="O734" s="27">
        <v>504</v>
      </c>
      <c r="P734" s="28">
        <v>10</v>
      </c>
      <c r="Q734" s="28">
        <v>4</v>
      </c>
      <c r="R734" s="28" t="s">
        <v>7</v>
      </c>
      <c r="S734" s="29" t="s">
        <v>77</v>
      </c>
      <c r="T734" s="28" t="s">
        <v>76</v>
      </c>
      <c r="U734" s="30" t="s">
        <v>31</v>
      </c>
      <c r="V734" s="31" t="s">
        <v>86</v>
      </c>
      <c r="W734" s="32">
        <v>2090</v>
      </c>
      <c r="X734" s="32">
        <v>2090</v>
      </c>
      <c r="Y734" s="62">
        <f t="shared" si="17"/>
        <v>100</v>
      </c>
    </row>
    <row r="735" spans="13:25" ht="56.25">
      <c r="M735" s="25" t="s">
        <v>9</v>
      </c>
      <c r="N735" s="26" t="s">
        <v>85</v>
      </c>
      <c r="O735" s="27">
        <v>504</v>
      </c>
      <c r="P735" s="28">
        <v>10</v>
      </c>
      <c r="Q735" s="28">
        <v>4</v>
      </c>
      <c r="R735" s="28" t="s">
        <v>7</v>
      </c>
      <c r="S735" s="29" t="s">
        <v>77</v>
      </c>
      <c r="T735" s="28" t="s">
        <v>76</v>
      </c>
      <c r="U735" s="30" t="s">
        <v>31</v>
      </c>
      <c r="V735" s="31" t="s">
        <v>83</v>
      </c>
      <c r="W735" s="32">
        <v>10.45</v>
      </c>
      <c r="X735" s="32">
        <v>10.45</v>
      </c>
      <c r="Y735" s="62">
        <f t="shared" si="17"/>
        <v>100</v>
      </c>
    </row>
    <row r="736" spans="13:25" ht="150">
      <c r="M736" s="25" t="s">
        <v>9</v>
      </c>
      <c r="N736" s="26" t="s">
        <v>292</v>
      </c>
      <c r="O736" s="27">
        <v>504</v>
      </c>
      <c r="P736" s="28">
        <v>10</v>
      </c>
      <c r="Q736" s="28">
        <v>4</v>
      </c>
      <c r="R736" s="28" t="s">
        <v>7</v>
      </c>
      <c r="S736" s="29" t="s">
        <v>77</v>
      </c>
      <c r="T736" s="28" t="s">
        <v>76</v>
      </c>
      <c r="U736" s="30" t="s">
        <v>94</v>
      </c>
      <c r="V736" s="31" t="s">
        <v>9</v>
      </c>
      <c r="W736" s="32">
        <f>W737</f>
        <v>808607.33</v>
      </c>
      <c r="X736" s="32">
        <f>X737</f>
        <v>664924.81999999995</v>
      </c>
      <c r="Y736" s="62">
        <f t="shared" si="17"/>
        <v>82.23086723688246</v>
      </c>
    </row>
    <row r="737" spans="13:25" ht="37.5">
      <c r="M737" s="25" t="s">
        <v>9</v>
      </c>
      <c r="N737" s="26" t="s">
        <v>88</v>
      </c>
      <c r="O737" s="27">
        <v>504</v>
      </c>
      <c r="P737" s="28">
        <v>10</v>
      </c>
      <c r="Q737" s="28">
        <v>4</v>
      </c>
      <c r="R737" s="28" t="s">
        <v>7</v>
      </c>
      <c r="S737" s="29" t="s">
        <v>77</v>
      </c>
      <c r="T737" s="28" t="s">
        <v>76</v>
      </c>
      <c r="U737" s="30" t="s">
        <v>94</v>
      </c>
      <c r="V737" s="31">
        <v>300</v>
      </c>
      <c r="W737" s="32">
        <f>W738+W739</f>
        <v>808607.33</v>
      </c>
      <c r="X737" s="32">
        <f>X738+X739</f>
        <v>664924.81999999995</v>
      </c>
      <c r="Y737" s="62">
        <f t="shared" si="17"/>
        <v>82.23086723688246</v>
      </c>
    </row>
    <row r="738" spans="13:25" ht="37.5">
      <c r="M738" s="25" t="s">
        <v>9</v>
      </c>
      <c r="N738" s="26" t="s">
        <v>87</v>
      </c>
      <c r="O738" s="27">
        <v>504</v>
      </c>
      <c r="P738" s="28">
        <v>10</v>
      </c>
      <c r="Q738" s="28">
        <v>4</v>
      </c>
      <c r="R738" s="28" t="s">
        <v>7</v>
      </c>
      <c r="S738" s="29" t="s">
        <v>77</v>
      </c>
      <c r="T738" s="28" t="s">
        <v>76</v>
      </c>
      <c r="U738" s="30" t="s">
        <v>94</v>
      </c>
      <c r="V738" s="31" t="s">
        <v>86</v>
      </c>
      <c r="W738" s="32">
        <v>773069.48</v>
      </c>
      <c r="X738" s="33">
        <v>645461.36</v>
      </c>
      <c r="Y738" s="62">
        <f t="shared" si="17"/>
        <v>83.493318090891393</v>
      </c>
    </row>
    <row r="739" spans="13:25" ht="56.25">
      <c r="M739" s="25" t="s">
        <v>9</v>
      </c>
      <c r="N739" s="26" t="s">
        <v>85</v>
      </c>
      <c r="O739" s="27">
        <v>504</v>
      </c>
      <c r="P739" s="28">
        <v>10</v>
      </c>
      <c r="Q739" s="28">
        <v>4</v>
      </c>
      <c r="R739" s="28" t="s">
        <v>7</v>
      </c>
      <c r="S739" s="29" t="s">
        <v>77</v>
      </c>
      <c r="T739" s="28" t="s">
        <v>76</v>
      </c>
      <c r="U739" s="30" t="s">
        <v>94</v>
      </c>
      <c r="V739" s="31" t="s">
        <v>83</v>
      </c>
      <c r="W739" s="32">
        <v>35537.85</v>
      </c>
      <c r="X739" s="33">
        <v>19463.46</v>
      </c>
      <c r="Y739" s="62">
        <f t="shared" si="17"/>
        <v>54.768254129048323</v>
      </c>
    </row>
    <row r="740" spans="13:25" ht="131.25">
      <c r="M740" s="25" t="s">
        <v>9</v>
      </c>
      <c r="N740" s="26" t="s">
        <v>293</v>
      </c>
      <c r="O740" s="27">
        <v>504</v>
      </c>
      <c r="P740" s="28">
        <v>10</v>
      </c>
      <c r="Q740" s="28">
        <v>4</v>
      </c>
      <c r="R740" s="28" t="s">
        <v>7</v>
      </c>
      <c r="S740" s="29" t="s">
        <v>77</v>
      </c>
      <c r="T740" s="28" t="s">
        <v>76</v>
      </c>
      <c r="U740" s="30" t="s">
        <v>92</v>
      </c>
      <c r="V740" s="31" t="s">
        <v>9</v>
      </c>
      <c r="W740" s="32">
        <f>W741</f>
        <v>2974686</v>
      </c>
      <c r="X740" s="32">
        <f>X741</f>
        <v>2946914.18</v>
      </c>
      <c r="Y740" s="62">
        <f t="shared" si="17"/>
        <v>99.06639490689102</v>
      </c>
    </row>
    <row r="741" spans="13:25" ht="37.5">
      <c r="M741" s="25" t="s">
        <v>9</v>
      </c>
      <c r="N741" s="26" t="s">
        <v>88</v>
      </c>
      <c r="O741" s="27">
        <v>504</v>
      </c>
      <c r="P741" s="28">
        <v>10</v>
      </c>
      <c r="Q741" s="28">
        <v>4</v>
      </c>
      <c r="R741" s="28" t="s">
        <v>7</v>
      </c>
      <c r="S741" s="29" t="s">
        <v>77</v>
      </c>
      <c r="T741" s="28" t="s">
        <v>76</v>
      </c>
      <c r="U741" s="30" t="s">
        <v>92</v>
      </c>
      <c r="V741" s="31">
        <v>300</v>
      </c>
      <c r="W741" s="32">
        <f>W742</f>
        <v>2974686</v>
      </c>
      <c r="X741" s="32">
        <f>X742</f>
        <v>2946914.18</v>
      </c>
      <c r="Y741" s="62">
        <f t="shared" si="17"/>
        <v>99.06639490689102</v>
      </c>
    </row>
    <row r="742" spans="13:25" ht="56.25">
      <c r="M742" s="25" t="s">
        <v>9</v>
      </c>
      <c r="N742" s="26" t="s">
        <v>85</v>
      </c>
      <c r="O742" s="27">
        <v>504</v>
      </c>
      <c r="P742" s="28">
        <v>10</v>
      </c>
      <c r="Q742" s="28">
        <v>4</v>
      </c>
      <c r="R742" s="28" t="s">
        <v>7</v>
      </c>
      <c r="S742" s="29" t="s">
        <v>77</v>
      </c>
      <c r="T742" s="28" t="s">
        <v>76</v>
      </c>
      <c r="U742" s="30" t="s">
        <v>92</v>
      </c>
      <c r="V742" s="31" t="s">
        <v>83</v>
      </c>
      <c r="W742" s="32">
        <v>2974686</v>
      </c>
      <c r="X742" s="33">
        <v>2946914.18</v>
      </c>
      <c r="Y742" s="62">
        <f t="shared" si="17"/>
        <v>99.06639490689102</v>
      </c>
    </row>
    <row r="743" spans="13:25" ht="112.5">
      <c r="M743" s="25" t="s">
        <v>9</v>
      </c>
      <c r="N743" s="26" t="s">
        <v>294</v>
      </c>
      <c r="O743" s="27">
        <v>504</v>
      </c>
      <c r="P743" s="28">
        <v>10</v>
      </c>
      <c r="Q743" s="28">
        <v>4</v>
      </c>
      <c r="R743" s="28" t="s">
        <v>7</v>
      </c>
      <c r="S743" s="29" t="s">
        <v>77</v>
      </c>
      <c r="T743" s="28" t="s">
        <v>76</v>
      </c>
      <c r="U743" s="30" t="s">
        <v>90</v>
      </c>
      <c r="V743" s="31" t="s">
        <v>9</v>
      </c>
      <c r="W743" s="32">
        <f>W744</f>
        <v>4748632</v>
      </c>
      <c r="X743" s="32">
        <f>X744</f>
        <v>4708986.4899999993</v>
      </c>
      <c r="Y743" s="62">
        <f t="shared" si="17"/>
        <v>99.165117237975053</v>
      </c>
    </row>
    <row r="744" spans="13:25" ht="37.5">
      <c r="M744" s="25" t="s">
        <v>9</v>
      </c>
      <c r="N744" s="26" t="s">
        <v>88</v>
      </c>
      <c r="O744" s="27">
        <v>504</v>
      </c>
      <c r="P744" s="28">
        <v>10</v>
      </c>
      <c r="Q744" s="28">
        <v>4</v>
      </c>
      <c r="R744" s="28" t="s">
        <v>7</v>
      </c>
      <c r="S744" s="29" t="s">
        <v>77</v>
      </c>
      <c r="T744" s="28" t="s">
        <v>76</v>
      </c>
      <c r="U744" s="30" t="s">
        <v>90</v>
      </c>
      <c r="V744" s="31">
        <v>300</v>
      </c>
      <c r="W744" s="32">
        <f>W745+W746</f>
        <v>4748632</v>
      </c>
      <c r="X744" s="32">
        <f>X745+X746</f>
        <v>4708986.4899999993</v>
      </c>
      <c r="Y744" s="62">
        <f t="shared" si="17"/>
        <v>99.165117237975053</v>
      </c>
    </row>
    <row r="745" spans="13:25" ht="37.5">
      <c r="M745" s="25" t="s">
        <v>9</v>
      </c>
      <c r="N745" s="26" t="s">
        <v>87</v>
      </c>
      <c r="O745" s="27">
        <v>504</v>
      </c>
      <c r="P745" s="28">
        <v>10</v>
      </c>
      <c r="Q745" s="28">
        <v>4</v>
      </c>
      <c r="R745" s="28" t="s">
        <v>7</v>
      </c>
      <c r="S745" s="29" t="s">
        <v>77</v>
      </c>
      <c r="T745" s="28" t="s">
        <v>76</v>
      </c>
      <c r="U745" s="30" t="s">
        <v>90</v>
      </c>
      <c r="V745" s="31" t="s">
        <v>86</v>
      </c>
      <c r="W745" s="32">
        <v>4687073.04</v>
      </c>
      <c r="X745" s="33">
        <v>4685548.6399999997</v>
      </c>
      <c r="Y745" s="62">
        <f t="shared" si="17"/>
        <v>99.967476504270564</v>
      </c>
    </row>
    <row r="746" spans="13:25" ht="56.25">
      <c r="M746" s="25" t="s">
        <v>9</v>
      </c>
      <c r="N746" s="26" t="s">
        <v>85</v>
      </c>
      <c r="O746" s="27">
        <v>504</v>
      </c>
      <c r="P746" s="28">
        <v>10</v>
      </c>
      <c r="Q746" s="28">
        <v>4</v>
      </c>
      <c r="R746" s="28" t="s">
        <v>7</v>
      </c>
      <c r="S746" s="29" t="s">
        <v>77</v>
      </c>
      <c r="T746" s="28" t="s">
        <v>76</v>
      </c>
      <c r="U746" s="30" t="s">
        <v>90</v>
      </c>
      <c r="V746" s="31" t="s">
        <v>83</v>
      </c>
      <c r="W746" s="32">
        <v>61558.96</v>
      </c>
      <c r="X746" s="33">
        <v>23437.85</v>
      </c>
      <c r="Y746" s="62">
        <f t="shared" si="17"/>
        <v>38.07382385927248</v>
      </c>
    </row>
    <row r="747" spans="13:25" ht="168.75">
      <c r="M747" s="25" t="s">
        <v>9</v>
      </c>
      <c r="N747" s="26" t="s">
        <v>331</v>
      </c>
      <c r="O747" s="27">
        <v>504</v>
      </c>
      <c r="P747" s="28">
        <v>10</v>
      </c>
      <c r="Q747" s="28">
        <v>4</v>
      </c>
      <c r="R747" s="28" t="s">
        <v>7</v>
      </c>
      <c r="S747" s="29" t="s">
        <v>77</v>
      </c>
      <c r="T747" s="28" t="s">
        <v>76</v>
      </c>
      <c r="U747" s="30" t="s">
        <v>84</v>
      </c>
      <c r="V747" s="31" t="s">
        <v>9</v>
      </c>
      <c r="W747" s="32">
        <v>3949235</v>
      </c>
      <c r="X747" s="33">
        <v>3892665.4</v>
      </c>
      <c r="Y747" s="62">
        <f t="shared" si="17"/>
        <v>98.567580809954336</v>
      </c>
    </row>
    <row r="748" spans="13:25" ht="37.5">
      <c r="M748" s="25" t="s">
        <v>9</v>
      </c>
      <c r="N748" s="26" t="s">
        <v>88</v>
      </c>
      <c r="O748" s="27">
        <v>504</v>
      </c>
      <c r="P748" s="28">
        <v>10</v>
      </c>
      <c r="Q748" s="28">
        <v>4</v>
      </c>
      <c r="R748" s="28" t="s">
        <v>7</v>
      </c>
      <c r="S748" s="29" t="s">
        <v>77</v>
      </c>
      <c r="T748" s="28" t="s">
        <v>76</v>
      </c>
      <c r="U748" s="30" t="s">
        <v>84</v>
      </c>
      <c r="V748" s="31">
        <v>300</v>
      </c>
      <c r="W748" s="32">
        <v>3949235</v>
      </c>
      <c r="X748" s="33">
        <v>3892665.4</v>
      </c>
      <c r="Y748" s="62">
        <f t="shared" si="17"/>
        <v>98.567580809954336</v>
      </c>
    </row>
    <row r="749" spans="13:25" ht="56.25">
      <c r="M749" s="25" t="s">
        <v>9</v>
      </c>
      <c r="N749" s="26" t="s">
        <v>85</v>
      </c>
      <c r="O749" s="27">
        <v>504</v>
      </c>
      <c r="P749" s="28">
        <v>10</v>
      </c>
      <c r="Q749" s="28">
        <v>4</v>
      </c>
      <c r="R749" s="28" t="s">
        <v>7</v>
      </c>
      <c r="S749" s="29" t="s">
        <v>77</v>
      </c>
      <c r="T749" s="28" t="s">
        <v>76</v>
      </c>
      <c r="U749" s="30" t="s">
        <v>84</v>
      </c>
      <c r="V749" s="31" t="s">
        <v>83</v>
      </c>
      <c r="W749" s="32">
        <v>3949235</v>
      </c>
      <c r="X749" s="33">
        <v>3892665.4</v>
      </c>
      <c r="Y749" s="62">
        <f t="shared" si="17"/>
        <v>98.567580809954336</v>
      </c>
    </row>
    <row r="750" spans="13:25" ht="225">
      <c r="M750" s="25" t="s">
        <v>9</v>
      </c>
      <c r="N750" s="26" t="s">
        <v>386</v>
      </c>
      <c r="O750" s="27">
        <v>504</v>
      </c>
      <c r="P750" s="28">
        <v>10</v>
      </c>
      <c r="Q750" s="28">
        <v>4</v>
      </c>
      <c r="R750" s="28" t="s">
        <v>7</v>
      </c>
      <c r="S750" s="29" t="s">
        <v>77</v>
      </c>
      <c r="T750" s="28" t="s">
        <v>76</v>
      </c>
      <c r="U750" s="30" t="s">
        <v>447</v>
      </c>
      <c r="V750" s="31" t="s">
        <v>9</v>
      </c>
      <c r="W750" s="32">
        <v>320321.51</v>
      </c>
      <c r="X750" s="33">
        <v>320321.51</v>
      </c>
      <c r="Y750" s="62">
        <f t="shared" si="17"/>
        <v>100</v>
      </c>
    </row>
    <row r="751" spans="13:25" ht="56.25">
      <c r="M751" s="25" t="s">
        <v>9</v>
      </c>
      <c r="N751" s="26" t="s">
        <v>115</v>
      </c>
      <c r="O751" s="27">
        <v>504</v>
      </c>
      <c r="P751" s="28">
        <v>10</v>
      </c>
      <c r="Q751" s="28">
        <v>4</v>
      </c>
      <c r="R751" s="28" t="s">
        <v>7</v>
      </c>
      <c r="S751" s="29" t="s">
        <v>77</v>
      </c>
      <c r="T751" s="28" t="s">
        <v>76</v>
      </c>
      <c r="U751" s="30" t="s">
        <v>447</v>
      </c>
      <c r="V751" s="31">
        <v>600</v>
      </c>
      <c r="W751" s="32">
        <v>320321.51</v>
      </c>
      <c r="X751" s="33">
        <v>320321.51</v>
      </c>
      <c r="Y751" s="62">
        <f t="shared" si="17"/>
        <v>100</v>
      </c>
    </row>
    <row r="752" spans="13:25" ht="18.75">
      <c r="M752" s="25" t="s">
        <v>9</v>
      </c>
      <c r="N752" s="26" t="s">
        <v>114</v>
      </c>
      <c r="O752" s="27">
        <v>504</v>
      </c>
      <c r="P752" s="28">
        <v>10</v>
      </c>
      <c r="Q752" s="28">
        <v>4</v>
      </c>
      <c r="R752" s="28" t="s">
        <v>7</v>
      </c>
      <c r="S752" s="29" t="s">
        <v>77</v>
      </c>
      <c r="T752" s="28" t="s">
        <v>76</v>
      </c>
      <c r="U752" s="30" t="s">
        <v>447</v>
      </c>
      <c r="V752" s="31" t="s">
        <v>113</v>
      </c>
      <c r="W752" s="32">
        <v>320321.51</v>
      </c>
      <c r="X752" s="33">
        <v>320321.51</v>
      </c>
      <c r="Y752" s="62">
        <f t="shared" si="17"/>
        <v>100</v>
      </c>
    </row>
    <row r="753" spans="13:25" ht="225">
      <c r="M753" s="25" t="s">
        <v>9</v>
      </c>
      <c r="N753" s="26" t="s">
        <v>386</v>
      </c>
      <c r="O753" s="27">
        <v>504</v>
      </c>
      <c r="P753" s="28">
        <v>10</v>
      </c>
      <c r="Q753" s="28">
        <v>4</v>
      </c>
      <c r="R753" s="28" t="s">
        <v>7</v>
      </c>
      <c r="S753" s="29" t="s">
        <v>77</v>
      </c>
      <c r="T753" s="28" t="s">
        <v>76</v>
      </c>
      <c r="U753" s="30" t="s">
        <v>429</v>
      </c>
      <c r="V753" s="31" t="s">
        <v>9</v>
      </c>
      <c r="W753" s="32">
        <v>3235.57</v>
      </c>
      <c r="X753" s="32">
        <v>3235.57</v>
      </c>
      <c r="Y753" s="62">
        <f t="shared" si="17"/>
        <v>100</v>
      </c>
    </row>
    <row r="754" spans="13:25" ht="56.25">
      <c r="M754" s="25" t="s">
        <v>9</v>
      </c>
      <c r="N754" s="26" t="s">
        <v>115</v>
      </c>
      <c r="O754" s="27">
        <v>504</v>
      </c>
      <c r="P754" s="28">
        <v>10</v>
      </c>
      <c r="Q754" s="28">
        <v>4</v>
      </c>
      <c r="R754" s="28" t="s">
        <v>7</v>
      </c>
      <c r="S754" s="29" t="s">
        <v>77</v>
      </c>
      <c r="T754" s="28" t="s">
        <v>76</v>
      </c>
      <c r="U754" s="30" t="s">
        <v>429</v>
      </c>
      <c r="V754" s="31">
        <v>600</v>
      </c>
      <c r="W754" s="32">
        <v>3235.57</v>
      </c>
      <c r="X754" s="32">
        <v>3235.57</v>
      </c>
      <c r="Y754" s="62">
        <f t="shared" si="17"/>
        <v>100</v>
      </c>
    </row>
    <row r="755" spans="13:25" ht="18.75">
      <c r="M755" s="25" t="s">
        <v>9</v>
      </c>
      <c r="N755" s="26" t="s">
        <v>114</v>
      </c>
      <c r="O755" s="27">
        <v>504</v>
      </c>
      <c r="P755" s="28">
        <v>10</v>
      </c>
      <c r="Q755" s="28">
        <v>4</v>
      </c>
      <c r="R755" s="28" t="s">
        <v>7</v>
      </c>
      <c r="S755" s="29" t="s">
        <v>77</v>
      </c>
      <c r="T755" s="28" t="s">
        <v>76</v>
      </c>
      <c r="U755" s="30" t="s">
        <v>429</v>
      </c>
      <c r="V755" s="31" t="s">
        <v>113</v>
      </c>
      <c r="W755" s="32">
        <v>3235.57</v>
      </c>
      <c r="X755" s="32">
        <v>3235.57</v>
      </c>
      <c r="Y755" s="62">
        <f t="shared" si="17"/>
        <v>100</v>
      </c>
    </row>
    <row r="756" spans="13:25" ht="37.5">
      <c r="M756" s="25" t="s">
        <v>9</v>
      </c>
      <c r="N756" s="26" t="s">
        <v>82</v>
      </c>
      <c r="O756" s="27">
        <v>504</v>
      </c>
      <c r="P756" s="28">
        <v>10</v>
      </c>
      <c r="Q756" s="28">
        <v>6</v>
      </c>
      <c r="R756" s="28" t="s">
        <v>9</v>
      </c>
      <c r="S756" s="29" t="s">
        <v>9</v>
      </c>
      <c r="T756" s="28" t="s">
        <v>9</v>
      </c>
      <c r="U756" s="30" t="s">
        <v>9</v>
      </c>
      <c r="V756" s="31" t="s">
        <v>9</v>
      </c>
      <c r="W756" s="32">
        <v>2427031</v>
      </c>
      <c r="X756" s="33">
        <v>2427031</v>
      </c>
      <c r="Y756" s="62">
        <f t="shared" si="17"/>
        <v>100</v>
      </c>
    </row>
    <row r="757" spans="13:25" ht="131.25">
      <c r="M757" s="25" t="s">
        <v>9</v>
      </c>
      <c r="N757" s="26" t="s">
        <v>304</v>
      </c>
      <c r="O757" s="27">
        <v>504</v>
      </c>
      <c r="P757" s="28">
        <v>10</v>
      </c>
      <c r="Q757" s="28">
        <v>6</v>
      </c>
      <c r="R757" s="28" t="s">
        <v>7</v>
      </c>
      <c r="S757" s="29" t="s">
        <v>39</v>
      </c>
      <c r="T757" s="28" t="s">
        <v>2</v>
      </c>
      <c r="U757" s="30" t="s">
        <v>1</v>
      </c>
      <c r="V757" s="31" t="s">
        <v>9</v>
      </c>
      <c r="W757" s="32">
        <v>2427031</v>
      </c>
      <c r="X757" s="33">
        <v>2427031</v>
      </c>
      <c r="Y757" s="62">
        <f t="shared" si="17"/>
        <v>100</v>
      </c>
    </row>
    <row r="758" spans="13:25" ht="56.25">
      <c r="M758" s="25" t="s">
        <v>9</v>
      </c>
      <c r="N758" s="26" t="s">
        <v>80</v>
      </c>
      <c r="O758" s="27">
        <v>504</v>
      </c>
      <c r="P758" s="28">
        <v>10</v>
      </c>
      <c r="Q758" s="28">
        <v>6</v>
      </c>
      <c r="R758" s="28" t="s">
        <v>7</v>
      </c>
      <c r="S758" s="29" t="s">
        <v>77</v>
      </c>
      <c r="T758" s="28" t="s">
        <v>2</v>
      </c>
      <c r="U758" s="30" t="s">
        <v>1</v>
      </c>
      <c r="V758" s="31" t="s">
        <v>9</v>
      </c>
      <c r="W758" s="32">
        <v>2427031</v>
      </c>
      <c r="X758" s="33">
        <v>2427031</v>
      </c>
      <c r="Y758" s="62">
        <f t="shared" si="17"/>
        <v>100</v>
      </c>
    </row>
    <row r="759" spans="13:25" ht="18.75">
      <c r="M759" s="25" t="s">
        <v>9</v>
      </c>
      <c r="N759" s="26" t="s">
        <v>78</v>
      </c>
      <c r="O759" s="27">
        <v>504</v>
      </c>
      <c r="P759" s="28">
        <v>10</v>
      </c>
      <c r="Q759" s="28">
        <v>6</v>
      </c>
      <c r="R759" s="28" t="s">
        <v>7</v>
      </c>
      <c r="S759" s="29" t="s">
        <v>77</v>
      </c>
      <c r="T759" s="28" t="s">
        <v>76</v>
      </c>
      <c r="U759" s="30" t="s">
        <v>1</v>
      </c>
      <c r="V759" s="31" t="s">
        <v>9</v>
      </c>
      <c r="W759" s="32">
        <v>2427031</v>
      </c>
      <c r="X759" s="33">
        <v>2427031</v>
      </c>
      <c r="Y759" s="62">
        <f t="shared" si="17"/>
        <v>100</v>
      </c>
    </row>
    <row r="760" spans="13:25" ht="75">
      <c r="M760" s="25" t="s">
        <v>9</v>
      </c>
      <c r="N760" s="26" t="s">
        <v>295</v>
      </c>
      <c r="O760" s="27">
        <v>504</v>
      </c>
      <c r="P760" s="28">
        <v>10</v>
      </c>
      <c r="Q760" s="28">
        <v>6</v>
      </c>
      <c r="R760" s="28" t="s">
        <v>7</v>
      </c>
      <c r="S760" s="29" t="s">
        <v>77</v>
      </c>
      <c r="T760" s="28" t="s">
        <v>76</v>
      </c>
      <c r="U760" s="30" t="s">
        <v>75</v>
      </c>
      <c r="V760" s="31" t="s">
        <v>9</v>
      </c>
      <c r="W760" s="32">
        <v>2427031</v>
      </c>
      <c r="X760" s="33">
        <v>2427031</v>
      </c>
      <c r="Y760" s="62">
        <f t="shared" si="17"/>
        <v>100</v>
      </c>
    </row>
    <row r="761" spans="13:25" ht="131.25">
      <c r="M761" s="25" t="s">
        <v>9</v>
      </c>
      <c r="N761" s="26" t="s">
        <v>27</v>
      </c>
      <c r="O761" s="27">
        <v>504</v>
      </c>
      <c r="P761" s="28">
        <v>10</v>
      </c>
      <c r="Q761" s="28">
        <v>6</v>
      </c>
      <c r="R761" s="28" t="s">
        <v>7</v>
      </c>
      <c r="S761" s="29" t="s">
        <v>77</v>
      </c>
      <c r="T761" s="28" t="s">
        <v>76</v>
      </c>
      <c r="U761" s="30" t="s">
        <v>75</v>
      </c>
      <c r="V761" s="31">
        <v>100</v>
      </c>
      <c r="W761" s="32">
        <v>1601709.66</v>
      </c>
      <c r="X761" s="33">
        <v>1601709.66</v>
      </c>
      <c r="Y761" s="62">
        <f t="shared" si="17"/>
        <v>100</v>
      </c>
    </row>
    <row r="762" spans="13:25" ht="56.25">
      <c r="M762" s="25" t="s">
        <v>9</v>
      </c>
      <c r="N762" s="26" t="s">
        <v>26</v>
      </c>
      <c r="O762" s="27">
        <v>504</v>
      </c>
      <c r="P762" s="28">
        <v>10</v>
      </c>
      <c r="Q762" s="28">
        <v>6</v>
      </c>
      <c r="R762" s="28" t="s">
        <v>7</v>
      </c>
      <c r="S762" s="29" t="s">
        <v>77</v>
      </c>
      <c r="T762" s="28" t="s">
        <v>76</v>
      </c>
      <c r="U762" s="30" t="s">
        <v>75</v>
      </c>
      <c r="V762" s="31" t="s">
        <v>25</v>
      </c>
      <c r="W762" s="32">
        <v>1601709.66</v>
      </c>
      <c r="X762" s="33">
        <v>1601709.66</v>
      </c>
      <c r="Y762" s="62">
        <f t="shared" si="17"/>
        <v>100</v>
      </c>
    </row>
    <row r="763" spans="13:25" ht="56.25">
      <c r="M763" s="25" t="s">
        <v>9</v>
      </c>
      <c r="N763" s="26" t="s">
        <v>299</v>
      </c>
      <c r="O763" s="27">
        <v>504</v>
      </c>
      <c r="P763" s="28">
        <v>10</v>
      </c>
      <c r="Q763" s="28">
        <v>6</v>
      </c>
      <c r="R763" s="28" t="s">
        <v>7</v>
      </c>
      <c r="S763" s="29" t="s">
        <v>77</v>
      </c>
      <c r="T763" s="28" t="s">
        <v>76</v>
      </c>
      <c r="U763" s="30" t="s">
        <v>75</v>
      </c>
      <c r="V763" s="31">
        <v>200</v>
      </c>
      <c r="W763" s="32">
        <v>822471.34</v>
      </c>
      <c r="X763" s="33">
        <v>822471.34</v>
      </c>
      <c r="Y763" s="62">
        <f t="shared" si="17"/>
        <v>100</v>
      </c>
    </row>
    <row r="764" spans="13:25" ht="56.25">
      <c r="M764" s="25" t="s">
        <v>9</v>
      </c>
      <c r="N764" s="26" t="s">
        <v>8</v>
      </c>
      <c r="O764" s="27">
        <v>504</v>
      </c>
      <c r="P764" s="28">
        <v>10</v>
      </c>
      <c r="Q764" s="28">
        <v>6</v>
      </c>
      <c r="R764" s="28" t="s">
        <v>7</v>
      </c>
      <c r="S764" s="29" t="s">
        <v>77</v>
      </c>
      <c r="T764" s="28" t="s">
        <v>76</v>
      </c>
      <c r="U764" s="30" t="s">
        <v>75</v>
      </c>
      <c r="V764" s="31" t="s">
        <v>3</v>
      </c>
      <c r="W764" s="32">
        <v>822471.34</v>
      </c>
      <c r="X764" s="33">
        <v>822471.34</v>
      </c>
      <c r="Y764" s="62">
        <f t="shared" si="17"/>
        <v>100</v>
      </c>
    </row>
    <row r="765" spans="13:25" ht="18.75">
      <c r="M765" s="25" t="s">
        <v>9</v>
      </c>
      <c r="N765" s="26" t="s">
        <v>33</v>
      </c>
      <c r="O765" s="27">
        <v>504</v>
      </c>
      <c r="P765" s="28">
        <v>10</v>
      </c>
      <c r="Q765" s="28">
        <v>6</v>
      </c>
      <c r="R765" s="28" t="s">
        <v>7</v>
      </c>
      <c r="S765" s="29" t="s">
        <v>77</v>
      </c>
      <c r="T765" s="28" t="s">
        <v>76</v>
      </c>
      <c r="U765" s="30" t="s">
        <v>75</v>
      </c>
      <c r="V765" s="31">
        <v>800</v>
      </c>
      <c r="W765" s="32">
        <v>2850</v>
      </c>
      <c r="X765" s="33">
        <v>2850</v>
      </c>
      <c r="Y765" s="62">
        <f t="shared" si="17"/>
        <v>100</v>
      </c>
    </row>
    <row r="766" spans="13:25" ht="37.5">
      <c r="M766" s="25" t="s">
        <v>9</v>
      </c>
      <c r="N766" s="26" t="s">
        <v>32</v>
      </c>
      <c r="O766" s="27">
        <v>504</v>
      </c>
      <c r="P766" s="28">
        <v>10</v>
      </c>
      <c r="Q766" s="28">
        <v>6</v>
      </c>
      <c r="R766" s="28" t="s">
        <v>7</v>
      </c>
      <c r="S766" s="29" t="s">
        <v>77</v>
      </c>
      <c r="T766" s="28" t="s">
        <v>76</v>
      </c>
      <c r="U766" s="30" t="s">
        <v>75</v>
      </c>
      <c r="V766" s="31" t="s">
        <v>30</v>
      </c>
      <c r="W766" s="32">
        <v>2850</v>
      </c>
      <c r="X766" s="33">
        <v>2850</v>
      </c>
      <c r="Y766" s="62">
        <f t="shared" si="17"/>
        <v>100</v>
      </c>
    </row>
    <row r="767" spans="13:25" s="44" customFormat="1" ht="75">
      <c r="M767" s="35">
        <v>4</v>
      </c>
      <c r="N767" s="36" t="s">
        <v>74</v>
      </c>
      <c r="O767" s="37">
        <v>505</v>
      </c>
      <c r="P767" s="38" t="s">
        <v>9</v>
      </c>
      <c r="Q767" s="38" t="s">
        <v>9</v>
      </c>
      <c r="R767" s="38" t="s">
        <v>9</v>
      </c>
      <c r="S767" s="39" t="s">
        <v>9</v>
      </c>
      <c r="T767" s="38" t="s">
        <v>9</v>
      </c>
      <c r="U767" s="40" t="s">
        <v>9</v>
      </c>
      <c r="V767" s="41" t="s">
        <v>9</v>
      </c>
      <c r="W767" s="42">
        <v>58483233.289999999</v>
      </c>
      <c r="X767" s="42">
        <v>58483233.289999999</v>
      </c>
      <c r="Y767" s="43">
        <f t="shared" si="17"/>
        <v>100</v>
      </c>
    </row>
    <row r="768" spans="13:25" ht="18.75">
      <c r="M768" s="25" t="s">
        <v>9</v>
      </c>
      <c r="N768" s="26" t="s">
        <v>353</v>
      </c>
      <c r="O768" s="27">
        <v>505</v>
      </c>
      <c r="P768" s="28">
        <v>1</v>
      </c>
      <c r="Q768" s="28">
        <v>0</v>
      </c>
      <c r="R768" s="28" t="s">
        <v>9</v>
      </c>
      <c r="S768" s="29" t="s">
        <v>9</v>
      </c>
      <c r="T768" s="28" t="s">
        <v>9</v>
      </c>
      <c r="U768" s="30" t="s">
        <v>9</v>
      </c>
      <c r="V768" s="31" t="s">
        <v>9</v>
      </c>
      <c r="W768" s="32">
        <v>15080879.5</v>
      </c>
      <c r="X768" s="32">
        <v>15080879.5</v>
      </c>
      <c r="Y768" s="62">
        <f t="shared" si="17"/>
        <v>100</v>
      </c>
    </row>
    <row r="769" spans="13:25" ht="112.5">
      <c r="M769" s="25" t="s">
        <v>9</v>
      </c>
      <c r="N769" s="26" t="s">
        <v>252</v>
      </c>
      <c r="O769" s="27">
        <v>505</v>
      </c>
      <c r="P769" s="28">
        <v>1</v>
      </c>
      <c r="Q769" s="28">
        <v>4</v>
      </c>
      <c r="R769" s="28" t="s">
        <v>9</v>
      </c>
      <c r="S769" s="29" t="s">
        <v>9</v>
      </c>
      <c r="T769" s="28" t="s">
        <v>9</v>
      </c>
      <c r="U769" s="30" t="s">
        <v>9</v>
      </c>
      <c r="V769" s="31" t="s">
        <v>9</v>
      </c>
      <c r="W769" s="32">
        <v>2652409.48</v>
      </c>
      <c r="X769" s="32">
        <v>2652409.48</v>
      </c>
      <c r="Y769" s="62">
        <f t="shared" si="17"/>
        <v>100</v>
      </c>
    </row>
    <row r="770" spans="13:25" ht="131.25">
      <c r="M770" s="25" t="s">
        <v>9</v>
      </c>
      <c r="N770" s="26" t="s">
        <v>302</v>
      </c>
      <c r="O770" s="27">
        <v>505</v>
      </c>
      <c r="P770" s="28">
        <v>1</v>
      </c>
      <c r="Q770" s="28">
        <v>4</v>
      </c>
      <c r="R770" s="28" t="s">
        <v>14</v>
      </c>
      <c r="S770" s="29" t="s">
        <v>39</v>
      </c>
      <c r="T770" s="28" t="s">
        <v>2</v>
      </c>
      <c r="U770" s="30" t="s">
        <v>1</v>
      </c>
      <c r="V770" s="31" t="s">
        <v>9</v>
      </c>
      <c r="W770" s="32">
        <v>2652409.48</v>
      </c>
      <c r="X770" s="32">
        <v>2652409.48</v>
      </c>
      <c r="Y770" s="62">
        <f t="shared" si="17"/>
        <v>100</v>
      </c>
    </row>
    <row r="771" spans="13:25" ht="131.25">
      <c r="M771" s="25" t="s">
        <v>9</v>
      </c>
      <c r="N771" s="26" t="s">
        <v>47</v>
      </c>
      <c r="O771" s="27">
        <v>505</v>
      </c>
      <c r="P771" s="28">
        <v>1</v>
      </c>
      <c r="Q771" s="28">
        <v>4</v>
      </c>
      <c r="R771" s="28" t="s">
        <v>14</v>
      </c>
      <c r="S771" s="29" t="s">
        <v>43</v>
      </c>
      <c r="T771" s="28" t="s">
        <v>2</v>
      </c>
      <c r="U771" s="30" t="s">
        <v>1</v>
      </c>
      <c r="V771" s="31" t="s">
        <v>9</v>
      </c>
      <c r="W771" s="32">
        <v>2652409.48</v>
      </c>
      <c r="X771" s="32">
        <v>2652409.48</v>
      </c>
      <c r="Y771" s="62">
        <f t="shared" si="17"/>
        <v>100</v>
      </c>
    </row>
    <row r="772" spans="13:25" ht="112.5">
      <c r="M772" s="25" t="s">
        <v>9</v>
      </c>
      <c r="N772" s="26" t="s">
        <v>320</v>
      </c>
      <c r="O772" s="27">
        <v>505</v>
      </c>
      <c r="P772" s="28">
        <v>1</v>
      </c>
      <c r="Q772" s="28">
        <v>4</v>
      </c>
      <c r="R772" s="28" t="s">
        <v>14</v>
      </c>
      <c r="S772" s="29" t="s">
        <v>43</v>
      </c>
      <c r="T772" s="28" t="s">
        <v>14</v>
      </c>
      <c r="U772" s="30" t="s">
        <v>1</v>
      </c>
      <c r="V772" s="31" t="s">
        <v>9</v>
      </c>
      <c r="W772" s="32">
        <v>2652409.48</v>
      </c>
      <c r="X772" s="32">
        <v>2652409.48</v>
      </c>
      <c r="Y772" s="62">
        <f t="shared" si="17"/>
        <v>100</v>
      </c>
    </row>
    <row r="773" spans="13:25" ht="131.25">
      <c r="M773" s="25" t="s">
        <v>9</v>
      </c>
      <c r="N773" s="26" t="s">
        <v>419</v>
      </c>
      <c r="O773" s="27">
        <v>505</v>
      </c>
      <c r="P773" s="28">
        <v>1</v>
      </c>
      <c r="Q773" s="28">
        <v>4</v>
      </c>
      <c r="R773" s="28" t="s">
        <v>14</v>
      </c>
      <c r="S773" s="29" t="s">
        <v>43</v>
      </c>
      <c r="T773" s="28" t="s">
        <v>14</v>
      </c>
      <c r="U773" s="30" t="s">
        <v>178</v>
      </c>
      <c r="V773" s="31" t="s">
        <v>9</v>
      </c>
      <c r="W773" s="32">
        <v>2600237.65</v>
      </c>
      <c r="X773" s="32">
        <v>2600237.65</v>
      </c>
      <c r="Y773" s="62">
        <f t="shared" si="17"/>
        <v>100</v>
      </c>
    </row>
    <row r="774" spans="13:25" ht="18.75">
      <c r="M774" s="25" t="s">
        <v>9</v>
      </c>
      <c r="N774" s="26" t="s">
        <v>45</v>
      </c>
      <c r="O774" s="27">
        <v>505</v>
      </c>
      <c r="P774" s="28">
        <v>1</v>
      </c>
      <c r="Q774" s="28">
        <v>4</v>
      </c>
      <c r="R774" s="28" t="s">
        <v>14</v>
      </c>
      <c r="S774" s="29" t="s">
        <v>43</v>
      </c>
      <c r="T774" s="28" t="s">
        <v>14</v>
      </c>
      <c r="U774" s="30" t="s">
        <v>178</v>
      </c>
      <c r="V774" s="31">
        <v>500</v>
      </c>
      <c r="W774" s="32">
        <v>2600237.65</v>
      </c>
      <c r="X774" s="32">
        <v>2600237.65</v>
      </c>
      <c r="Y774" s="62">
        <f t="shared" si="17"/>
        <v>100</v>
      </c>
    </row>
    <row r="775" spans="13:25" ht="18.75">
      <c r="M775" s="25" t="s">
        <v>9</v>
      </c>
      <c r="N775" s="26" t="s">
        <v>369</v>
      </c>
      <c r="O775" s="27">
        <v>505</v>
      </c>
      <c r="P775" s="28">
        <v>1</v>
      </c>
      <c r="Q775" s="28">
        <v>4</v>
      </c>
      <c r="R775" s="28" t="s">
        <v>14</v>
      </c>
      <c r="S775" s="29" t="s">
        <v>43</v>
      </c>
      <c r="T775" s="28" t="s">
        <v>14</v>
      </c>
      <c r="U775" s="30" t="s">
        <v>178</v>
      </c>
      <c r="V775" s="31" t="s">
        <v>370</v>
      </c>
      <c r="W775" s="32">
        <v>2600237.65</v>
      </c>
      <c r="X775" s="32">
        <v>2600237.65</v>
      </c>
      <c r="Y775" s="62">
        <f t="shared" si="17"/>
        <v>100</v>
      </c>
    </row>
    <row r="776" spans="13:25" ht="75">
      <c r="M776" s="25" t="s">
        <v>9</v>
      </c>
      <c r="N776" s="26" t="s">
        <v>420</v>
      </c>
      <c r="O776" s="27">
        <v>505</v>
      </c>
      <c r="P776" s="28">
        <v>1</v>
      </c>
      <c r="Q776" s="28">
        <v>4</v>
      </c>
      <c r="R776" s="28" t="s">
        <v>14</v>
      </c>
      <c r="S776" s="29" t="s">
        <v>43</v>
      </c>
      <c r="T776" s="28" t="s">
        <v>14</v>
      </c>
      <c r="U776" s="30" t="s">
        <v>188</v>
      </c>
      <c r="V776" s="31" t="s">
        <v>9</v>
      </c>
      <c r="W776" s="32">
        <v>52171.83</v>
      </c>
      <c r="X776" s="32">
        <v>52171.83</v>
      </c>
      <c r="Y776" s="62">
        <f t="shared" si="17"/>
        <v>100</v>
      </c>
    </row>
    <row r="777" spans="13:25" ht="18.75">
      <c r="M777" s="25" t="s">
        <v>9</v>
      </c>
      <c r="N777" s="26" t="s">
        <v>45</v>
      </c>
      <c r="O777" s="27">
        <v>505</v>
      </c>
      <c r="P777" s="28">
        <v>1</v>
      </c>
      <c r="Q777" s="28">
        <v>4</v>
      </c>
      <c r="R777" s="28" t="s">
        <v>14</v>
      </c>
      <c r="S777" s="29" t="s">
        <v>43</v>
      </c>
      <c r="T777" s="28" t="s">
        <v>14</v>
      </c>
      <c r="U777" s="30" t="s">
        <v>188</v>
      </c>
      <c r="V777" s="31">
        <v>500</v>
      </c>
      <c r="W777" s="32">
        <v>52171.83</v>
      </c>
      <c r="X777" s="32">
        <v>52171.83</v>
      </c>
      <c r="Y777" s="62">
        <f t="shared" si="17"/>
        <v>100</v>
      </c>
    </row>
    <row r="778" spans="13:25" ht="18.75">
      <c r="M778" s="25" t="s">
        <v>9</v>
      </c>
      <c r="N778" s="26" t="s">
        <v>369</v>
      </c>
      <c r="O778" s="27">
        <v>505</v>
      </c>
      <c r="P778" s="28">
        <v>1</v>
      </c>
      <c r="Q778" s="28">
        <v>4</v>
      </c>
      <c r="R778" s="28" t="s">
        <v>14</v>
      </c>
      <c r="S778" s="29" t="s">
        <v>43</v>
      </c>
      <c r="T778" s="28" t="s">
        <v>14</v>
      </c>
      <c r="U778" s="30" t="s">
        <v>188</v>
      </c>
      <c r="V778" s="31" t="s">
        <v>370</v>
      </c>
      <c r="W778" s="32">
        <v>52171.83</v>
      </c>
      <c r="X778" s="32">
        <v>52171.83</v>
      </c>
      <c r="Y778" s="62">
        <f t="shared" si="17"/>
        <v>100</v>
      </c>
    </row>
    <row r="779" spans="13:25" ht="75">
      <c r="M779" s="25" t="s">
        <v>9</v>
      </c>
      <c r="N779" s="26" t="s">
        <v>73</v>
      </c>
      <c r="O779" s="27">
        <v>505</v>
      </c>
      <c r="P779" s="28">
        <v>1</v>
      </c>
      <c r="Q779" s="28">
        <v>6</v>
      </c>
      <c r="R779" s="28" t="s">
        <v>9</v>
      </c>
      <c r="S779" s="29" t="s">
        <v>9</v>
      </c>
      <c r="T779" s="28" t="s">
        <v>9</v>
      </c>
      <c r="U779" s="30" t="s">
        <v>9</v>
      </c>
      <c r="V779" s="31" t="s">
        <v>9</v>
      </c>
      <c r="W779" s="32">
        <v>10393772.24</v>
      </c>
      <c r="X779" s="32">
        <v>10393772.24</v>
      </c>
      <c r="Y779" s="62">
        <f t="shared" si="17"/>
        <v>100</v>
      </c>
    </row>
    <row r="780" spans="13:25" ht="131.25">
      <c r="M780" s="25" t="s">
        <v>9</v>
      </c>
      <c r="N780" s="26" t="s">
        <v>302</v>
      </c>
      <c r="O780" s="27">
        <v>505</v>
      </c>
      <c r="P780" s="28">
        <v>1</v>
      </c>
      <c r="Q780" s="28">
        <v>6</v>
      </c>
      <c r="R780" s="28" t="s">
        <v>14</v>
      </c>
      <c r="S780" s="29" t="s">
        <v>39</v>
      </c>
      <c r="T780" s="28" t="s">
        <v>2</v>
      </c>
      <c r="U780" s="30" t="s">
        <v>1</v>
      </c>
      <c r="V780" s="31" t="s">
        <v>9</v>
      </c>
      <c r="W780" s="32">
        <v>10393772.24</v>
      </c>
      <c r="X780" s="32">
        <v>10393772.24</v>
      </c>
      <c r="Y780" s="62">
        <f t="shared" si="17"/>
        <v>100</v>
      </c>
    </row>
    <row r="781" spans="13:25" ht="131.25">
      <c r="M781" s="25" t="s">
        <v>9</v>
      </c>
      <c r="N781" s="26" t="s">
        <v>47</v>
      </c>
      <c r="O781" s="27">
        <v>505</v>
      </c>
      <c r="P781" s="28">
        <v>1</v>
      </c>
      <c r="Q781" s="28">
        <v>6</v>
      </c>
      <c r="R781" s="28" t="s">
        <v>14</v>
      </c>
      <c r="S781" s="29" t="s">
        <v>43</v>
      </c>
      <c r="T781" s="28" t="s">
        <v>2</v>
      </c>
      <c r="U781" s="30" t="s">
        <v>1</v>
      </c>
      <c r="V781" s="31" t="s">
        <v>9</v>
      </c>
      <c r="W781" s="32">
        <v>10393772.24</v>
      </c>
      <c r="X781" s="32">
        <v>10393772.24</v>
      </c>
      <c r="Y781" s="62">
        <f t="shared" si="17"/>
        <v>100</v>
      </c>
    </row>
    <row r="782" spans="13:25" ht="112.5">
      <c r="M782" s="25" t="s">
        <v>9</v>
      </c>
      <c r="N782" s="26" t="s">
        <v>321</v>
      </c>
      <c r="O782" s="27">
        <v>505</v>
      </c>
      <c r="P782" s="28">
        <v>1</v>
      </c>
      <c r="Q782" s="28">
        <v>6</v>
      </c>
      <c r="R782" s="28" t="s">
        <v>14</v>
      </c>
      <c r="S782" s="29" t="s">
        <v>43</v>
      </c>
      <c r="T782" s="28" t="s">
        <v>7</v>
      </c>
      <c r="U782" s="30" t="s">
        <v>1</v>
      </c>
      <c r="V782" s="31" t="s">
        <v>9</v>
      </c>
      <c r="W782" s="32">
        <v>130349.65</v>
      </c>
      <c r="X782" s="33">
        <v>130349.65</v>
      </c>
      <c r="Y782" s="62">
        <f t="shared" si="17"/>
        <v>100</v>
      </c>
    </row>
    <row r="783" spans="13:25" ht="409.5">
      <c r="M783" s="25" t="s">
        <v>9</v>
      </c>
      <c r="N783" s="26" t="s">
        <v>488</v>
      </c>
      <c r="O783" s="27">
        <v>505</v>
      </c>
      <c r="P783" s="28">
        <v>1</v>
      </c>
      <c r="Q783" s="28">
        <v>6</v>
      </c>
      <c r="R783" s="28" t="s">
        <v>14</v>
      </c>
      <c r="S783" s="29" t="s">
        <v>43</v>
      </c>
      <c r="T783" s="28" t="s">
        <v>7</v>
      </c>
      <c r="U783" s="30" t="s">
        <v>487</v>
      </c>
      <c r="V783" s="31" t="s">
        <v>9</v>
      </c>
      <c r="W783" s="32">
        <v>130349.65</v>
      </c>
      <c r="X783" s="33">
        <v>130349.65</v>
      </c>
      <c r="Y783" s="62">
        <f t="shared" si="17"/>
        <v>100</v>
      </c>
    </row>
    <row r="784" spans="13:25" ht="131.25">
      <c r="M784" s="25" t="s">
        <v>9</v>
      </c>
      <c r="N784" s="26" t="s">
        <v>27</v>
      </c>
      <c r="O784" s="27">
        <v>505</v>
      </c>
      <c r="P784" s="28">
        <v>1</v>
      </c>
      <c r="Q784" s="28">
        <v>6</v>
      </c>
      <c r="R784" s="28" t="s">
        <v>14</v>
      </c>
      <c r="S784" s="29" t="s">
        <v>43</v>
      </c>
      <c r="T784" s="28" t="s">
        <v>7</v>
      </c>
      <c r="U784" s="30" t="s">
        <v>487</v>
      </c>
      <c r="V784" s="31">
        <v>100</v>
      </c>
      <c r="W784" s="32">
        <v>130349.65</v>
      </c>
      <c r="X784" s="33">
        <v>130349.65</v>
      </c>
      <c r="Y784" s="62">
        <f t="shared" si="17"/>
        <v>100</v>
      </c>
    </row>
    <row r="785" spans="13:25" ht="56.25">
      <c r="M785" s="25" t="s">
        <v>9</v>
      </c>
      <c r="N785" s="26" t="s">
        <v>26</v>
      </c>
      <c r="O785" s="27">
        <v>505</v>
      </c>
      <c r="P785" s="28">
        <v>1</v>
      </c>
      <c r="Q785" s="28">
        <v>6</v>
      </c>
      <c r="R785" s="28" t="s">
        <v>14</v>
      </c>
      <c r="S785" s="29" t="s">
        <v>43</v>
      </c>
      <c r="T785" s="28" t="s">
        <v>7</v>
      </c>
      <c r="U785" s="30" t="s">
        <v>487</v>
      </c>
      <c r="V785" s="31" t="s">
        <v>25</v>
      </c>
      <c r="W785" s="32">
        <v>130349.65</v>
      </c>
      <c r="X785" s="33">
        <v>130349.65</v>
      </c>
      <c r="Y785" s="62">
        <f t="shared" si="17"/>
        <v>100</v>
      </c>
    </row>
    <row r="786" spans="13:25" ht="112.5">
      <c r="M786" s="25" t="s">
        <v>9</v>
      </c>
      <c r="N786" s="26" t="s">
        <v>320</v>
      </c>
      <c r="O786" s="27">
        <v>505</v>
      </c>
      <c r="P786" s="28">
        <v>1</v>
      </c>
      <c r="Q786" s="28">
        <v>6</v>
      </c>
      <c r="R786" s="28" t="s">
        <v>14</v>
      </c>
      <c r="S786" s="29" t="s">
        <v>43</v>
      </c>
      <c r="T786" s="28" t="s">
        <v>14</v>
      </c>
      <c r="U786" s="30" t="s">
        <v>1</v>
      </c>
      <c r="V786" s="31" t="s">
        <v>9</v>
      </c>
      <c r="W786" s="32">
        <v>10263422.59</v>
      </c>
      <c r="X786" s="32">
        <v>10263422.59</v>
      </c>
      <c r="Y786" s="62">
        <f t="shared" si="17"/>
        <v>100</v>
      </c>
    </row>
    <row r="787" spans="13:25" ht="56.25">
      <c r="M787" s="25" t="s">
        <v>9</v>
      </c>
      <c r="N787" s="26" t="s">
        <v>28</v>
      </c>
      <c r="O787" s="27">
        <v>505</v>
      </c>
      <c r="P787" s="28">
        <v>1</v>
      </c>
      <c r="Q787" s="28">
        <v>6</v>
      </c>
      <c r="R787" s="28" t="s">
        <v>14</v>
      </c>
      <c r="S787" s="29" t="s">
        <v>43</v>
      </c>
      <c r="T787" s="28" t="s">
        <v>14</v>
      </c>
      <c r="U787" s="30" t="s">
        <v>23</v>
      </c>
      <c r="V787" s="31" t="s">
        <v>9</v>
      </c>
      <c r="W787" s="32">
        <v>10263422.59</v>
      </c>
      <c r="X787" s="32">
        <v>10263422.59</v>
      </c>
      <c r="Y787" s="62">
        <f t="shared" si="17"/>
        <v>100</v>
      </c>
    </row>
    <row r="788" spans="13:25" ht="131.25">
      <c r="M788" s="25" t="s">
        <v>9</v>
      </c>
      <c r="N788" s="26" t="s">
        <v>27</v>
      </c>
      <c r="O788" s="27">
        <v>505</v>
      </c>
      <c r="P788" s="28">
        <v>1</v>
      </c>
      <c r="Q788" s="28">
        <v>6</v>
      </c>
      <c r="R788" s="28" t="s">
        <v>14</v>
      </c>
      <c r="S788" s="29" t="s">
        <v>43</v>
      </c>
      <c r="T788" s="28" t="s">
        <v>14</v>
      </c>
      <c r="U788" s="30" t="s">
        <v>23</v>
      </c>
      <c r="V788" s="31">
        <v>100</v>
      </c>
      <c r="W788" s="32">
        <v>10073740.800000001</v>
      </c>
      <c r="X788" s="32">
        <v>10073740.800000001</v>
      </c>
      <c r="Y788" s="62">
        <f t="shared" si="17"/>
        <v>100</v>
      </c>
    </row>
    <row r="789" spans="13:25" ht="56.25">
      <c r="M789" s="25" t="s">
        <v>9</v>
      </c>
      <c r="N789" s="26" t="s">
        <v>26</v>
      </c>
      <c r="O789" s="27">
        <v>505</v>
      </c>
      <c r="P789" s="28">
        <v>1</v>
      </c>
      <c r="Q789" s="28">
        <v>6</v>
      </c>
      <c r="R789" s="28" t="s">
        <v>14</v>
      </c>
      <c r="S789" s="29" t="s">
        <v>43</v>
      </c>
      <c r="T789" s="28" t="s">
        <v>14</v>
      </c>
      <c r="U789" s="30" t="s">
        <v>23</v>
      </c>
      <c r="V789" s="31" t="s">
        <v>25</v>
      </c>
      <c r="W789" s="32">
        <v>10073740.800000001</v>
      </c>
      <c r="X789" s="32">
        <v>10073740.800000001</v>
      </c>
      <c r="Y789" s="62">
        <f t="shared" ref="Y789:Y839" si="18">X789/W789*100</f>
        <v>100</v>
      </c>
    </row>
    <row r="790" spans="13:25" ht="56.25">
      <c r="M790" s="25" t="s">
        <v>9</v>
      </c>
      <c r="N790" s="26" t="s">
        <v>299</v>
      </c>
      <c r="O790" s="27">
        <v>505</v>
      </c>
      <c r="P790" s="28">
        <v>1</v>
      </c>
      <c r="Q790" s="28">
        <v>6</v>
      </c>
      <c r="R790" s="28" t="s">
        <v>14</v>
      </c>
      <c r="S790" s="29" t="s">
        <v>43</v>
      </c>
      <c r="T790" s="28" t="s">
        <v>14</v>
      </c>
      <c r="U790" s="30" t="s">
        <v>23</v>
      </c>
      <c r="V790" s="31">
        <v>200</v>
      </c>
      <c r="W790" s="32">
        <v>189681.79</v>
      </c>
      <c r="X790" s="32">
        <v>189681.79</v>
      </c>
      <c r="Y790" s="62">
        <f t="shared" si="18"/>
        <v>100</v>
      </c>
    </row>
    <row r="791" spans="13:25" ht="56.25">
      <c r="M791" s="25" t="s">
        <v>9</v>
      </c>
      <c r="N791" s="26" t="s">
        <v>8</v>
      </c>
      <c r="O791" s="27">
        <v>505</v>
      </c>
      <c r="P791" s="28">
        <v>1</v>
      </c>
      <c r="Q791" s="28">
        <v>6</v>
      </c>
      <c r="R791" s="28" t="s">
        <v>14</v>
      </c>
      <c r="S791" s="29" t="s">
        <v>43</v>
      </c>
      <c r="T791" s="28" t="s">
        <v>14</v>
      </c>
      <c r="U791" s="30" t="s">
        <v>23</v>
      </c>
      <c r="V791" s="31" t="s">
        <v>3</v>
      </c>
      <c r="W791" s="32">
        <v>189681.79</v>
      </c>
      <c r="X791" s="32">
        <v>189681.79</v>
      </c>
      <c r="Y791" s="62">
        <f t="shared" si="18"/>
        <v>100</v>
      </c>
    </row>
    <row r="792" spans="13:25" ht="18.75">
      <c r="M792" s="25" t="s">
        <v>9</v>
      </c>
      <c r="N792" s="26" t="s">
        <v>250</v>
      </c>
      <c r="O792" s="27">
        <v>505</v>
      </c>
      <c r="P792" s="28">
        <v>1</v>
      </c>
      <c r="Q792" s="28">
        <v>13</v>
      </c>
      <c r="R792" s="28" t="s">
        <v>9</v>
      </c>
      <c r="S792" s="29" t="s">
        <v>9</v>
      </c>
      <c r="T792" s="28" t="s">
        <v>9</v>
      </c>
      <c r="U792" s="30" t="s">
        <v>9</v>
      </c>
      <c r="V792" s="31" t="s">
        <v>9</v>
      </c>
      <c r="W792" s="32">
        <v>2034697.78</v>
      </c>
      <c r="X792" s="32">
        <v>2034697.78</v>
      </c>
      <c r="Y792" s="62">
        <f t="shared" si="18"/>
        <v>100</v>
      </c>
    </row>
    <row r="793" spans="13:25" ht="131.25">
      <c r="M793" s="25" t="s">
        <v>9</v>
      </c>
      <c r="N793" s="26" t="s">
        <v>302</v>
      </c>
      <c r="O793" s="27">
        <v>505</v>
      </c>
      <c r="P793" s="28">
        <v>1</v>
      </c>
      <c r="Q793" s="28">
        <v>13</v>
      </c>
      <c r="R793" s="28" t="s">
        <v>14</v>
      </c>
      <c r="S793" s="29" t="s">
        <v>39</v>
      </c>
      <c r="T793" s="28" t="s">
        <v>2</v>
      </c>
      <c r="U793" s="30" t="s">
        <v>1</v>
      </c>
      <c r="V793" s="31" t="s">
        <v>9</v>
      </c>
      <c r="W793" s="32">
        <v>2034697.78</v>
      </c>
      <c r="X793" s="32">
        <v>2034697.78</v>
      </c>
      <c r="Y793" s="62">
        <f t="shared" si="18"/>
        <v>100</v>
      </c>
    </row>
    <row r="794" spans="13:25" ht="131.25">
      <c r="M794" s="25" t="s">
        <v>9</v>
      </c>
      <c r="N794" s="26" t="s">
        <v>47</v>
      </c>
      <c r="O794" s="27">
        <v>505</v>
      </c>
      <c r="P794" s="28">
        <v>1</v>
      </c>
      <c r="Q794" s="28">
        <v>13</v>
      </c>
      <c r="R794" s="28" t="s">
        <v>14</v>
      </c>
      <c r="S794" s="29" t="s">
        <v>43</v>
      </c>
      <c r="T794" s="28" t="s">
        <v>2</v>
      </c>
      <c r="U794" s="30" t="s">
        <v>1</v>
      </c>
      <c r="V794" s="31" t="s">
        <v>9</v>
      </c>
      <c r="W794" s="32">
        <v>2034697.78</v>
      </c>
      <c r="X794" s="32">
        <v>2034697.78</v>
      </c>
      <c r="Y794" s="62">
        <f t="shared" si="18"/>
        <v>100</v>
      </c>
    </row>
    <row r="795" spans="13:25" ht="112.5">
      <c r="M795" s="25" t="s">
        <v>9</v>
      </c>
      <c r="N795" s="26" t="s">
        <v>320</v>
      </c>
      <c r="O795" s="27">
        <v>505</v>
      </c>
      <c r="P795" s="28">
        <v>1</v>
      </c>
      <c r="Q795" s="28">
        <v>13</v>
      </c>
      <c r="R795" s="28" t="s">
        <v>14</v>
      </c>
      <c r="S795" s="29" t="s">
        <v>43</v>
      </c>
      <c r="T795" s="28" t="s">
        <v>14</v>
      </c>
      <c r="U795" s="30" t="s">
        <v>1</v>
      </c>
      <c r="V795" s="31" t="s">
        <v>9</v>
      </c>
      <c r="W795" s="32">
        <v>2034697.78</v>
      </c>
      <c r="X795" s="32">
        <v>2034697.78</v>
      </c>
      <c r="Y795" s="62">
        <f t="shared" si="18"/>
        <v>100</v>
      </c>
    </row>
    <row r="796" spans="13:25" ht="131.25">
      <c r="M796" s="25" t="s">
        <v>9</v>
      </c>
      <c r="N796" s="26" t="s">
        <v>419</v>
      </c>
      <c r="O796" s="27">
        <v>505</v>
      </c>
      <c r="P796" s="28">
        <v>1</v>
      </c>
      <c r="Q796" s="28">
        <v>13</v>
      </c>
      <c r="R796" s="28" t="s">
        <v>14</v>
      </c>
      <c r="S796" s="29" t="s">
        <v>43</v>
      </c>
      <c r="T796" s="28" t="s">
        <v>14</v>
      </c>
      <c r="U796" s="30" t="s">
        <v>178</v>
      </c>
      <c r="V796" s="31" t="s">
        <v>9</v>
      </c>
      <c r="W796" s="32">
        <v>2027697.78</v>
      </c>
      <c r="X796" s="32">
        <v>2027697.78</v>
      </c>
      <c r="Y796" s="62">
        <f t="shared" si="18"/>
        <v>100</v>
      </c>
    </row>
    <row r="797" spans="13:25" ht="18.75">
      <c r="M797" s="25" t="s">
        <v>9</v>
      </c>
      <c r="N797" s="26" t="s">
        <v>45</v>
      </c>
      <c r="O797" s="27">
        <v>505</v>
      </c>
      <c r="P797" s="28">
        <v>1</v>
      </c>
      <c r="Q797" s="28">
        <v>13</v>
      </c>
      <c r="R797" s="28" t="s">
        <v>14</v>
      </c>
      <c r="S797" s="29" t="s">
        <v>43</v>
      </c>
      <c r="T797" s="28" t="s">
        <v>14</v>
      </c>
      <c r="U797" s="30" t="s">
        <v>178</v>
      </c>
      <c r="V797" s="31">
        <v>500</v>
      </c>
      <c r="W797" s="32">
        <v>2027697.78</v>
      </c>
      <c r="X797" s="32">
        <v>2027697.78</v>
      </c>
      <c r="Y797" s="62">
        <f t="shared" si="18"/>
        <v>100</v>
      </c>
    </row>
    <row r="798" spans="13:25" ht="18.75">
      <c r="M798" s="25" t="s">
        <v>9</v>
      </c>
      <c r="N798" s="26" t="s">
        <v>369</v>
      </c>
      <c r="O798" s="27">
        <v>505</v>
      </c>
      <c r="P798" s="28">
        <v>1</v>
      </c>
      <c r="Q798" s="28">
        <v>13</v>
      </c>
      <c r="R798" s="28" t="s">
        <v>14</v>
      </c>
      <c r="S798" s="29" t="s">
        <v>43</v>
      </c>
      <c r="T798" s="28" t="s">
        <v>14</v>
      </c>
      <c r="U798" s="30" t="s">
        <v>178</v>
      </c>
      <c r="V798" s="31" t="s">
        <v>370</v>
      </c>
      <c r="W798" s="32">
        <v>2027697.78</v>
      </c>
      <c r="X798" s="32">
        <v>2027697.78</v>
      </c>
      <c r="Y798" s="62">
        <f t="shared" si="18"/>
        <v>100</v>
      </c>
    </row>
    <row r="799" spans="13:25" ht="150">
      <c r="M799" s="25" t="s">
        <v>9</v>
      </c>
      <c r="N799" s="26" t="s">
        <v>485</v>
      </c>
      <c r="O799" s="27">
        <v>505</v>
      </c>
      <c r="P799" s="28">
        <v>1</v>
      </c>
      <c r="Q799" s="28">
        <v>13</v>
      </c>
      <c r="R799" s="28" t="s">
        <v>14</v>
      </c>
      <c r="S799" s="29" t="s">
        <v>43</v>
      </c>
      <c r="T799" s="28" t="s">
        <v>14</v>
      </c>
      <c r="U799" s="30" t="s">
        <v>310</v>
      </c>
      <c r="V799" s="31" t="s">
        <v>9</v>
      </c>
      <c r="W799" s="32">
        <v>7000</v>
      </c>
      <c r="X799" s="32">
        <v>7000</v>
      </c>
      <c r="Y799" s="62">
        <f t="shared" si="18"/>
        <v>100</v>
      </c>
    </row>
    <row r="800" spans="13:25" ht="18.75">
      <c r="M800" s="25" t="s">
        <v>9</v>
      </c>
      <c r="N800" s="26" t="s">
        <v>45</v>
      </c>
      <c r="O800" s="27">
        <v>505</v>
      </c>
      <c r="P800" s="28">
        <v>1</v>
      </c>
      <c r="Q800" s="28">
        <v>13</v>
      </c>
      <c r="R800" s="28" t="s">
        <v>14</v>
      </c>
      <c r="S800" s="29" t="s">
        <v>43</v>
      </c>
      <c r="T800" s="28" t="s">
        <v>14</v>
      </c>
      <c r="U800" s="30" t="s">
        <v>310</v>
      </c>
      <c r="V800" s="31">
        <v>500</v>
      </c>
      <c r="W800" s="32">
        <v>7000</v>
      </c>
      <c r="X800" s="32">
        <v>7000</v>
      </c>
      <c r="Y800" s="62">
        <f t="shared" si="18"/>
        <v>100</v>
      </c>
    </row>
    <row r="801" spans="13:25" ht="18.75">
      <c r="M801" s="25" t="s">
        <v>9</v>
      </c>
      <c r="N801" s="26" t="s">
        <v>369</v>
      </c>
      <c r="O801" s="27">
        <v>505</v>
      </c>
      <c r="P801" s="28">
        <v>1</v>
      </c>
      <c r="Q801" s="28">
        <v>13</v>
      </c>
      <c r="R801" s="28" t="s">
        <v>14</v>
      </c>
      <c r="S801" s="29" t="s">
        <v>43</v>
      </c>
      <c r="T801" s="28" t="s">
        <v>14</v>
      </c>
      <c r="U801" s="30" t="s">
        <v>310</v>
      </c>
      <c r="V801" s="31" t="s">
        <v>370</v>
      </c>
      <c r="W801" s="32">
        <v>7000</v>
      </c>
      <c r="X801" s="32">
        <v>7000</v>
      </c>
      <c r="Y801" s="62">
        <f t="shared" si="18"/>
        <v>100</v>
      </c>
    </row>
    <row r="802" spans="13:25" ht="18.75">
      <c r="M802" s="25" t="s">
        <v>9</v>
      </c>
      <c r="N802" s="26" t="s">
        <v>359</v>
      </c>
      <c r="O802" s="27">
        <v>505</v>
      </c>
      <c r="P802" s="28">
        <v>4</v>
      </c>
      <c r="Q802" s="28">
        <v>0</v>
      </c>
      <c r="R802" s="28" t="s">
        <v>9</v>
      </c>
      <c r="S802" s="29" t="s">
        <v>9</v>
      </c>
      <c r="T802" s="28" t="s">
        <v>9</v>
      </c>
      <c r="U802" s="30" t="s">
        <v>9</v>
      </c>
      <c r="V802" s="31" t="s">
        <v>9</v>
      </c>
      <c r="W802" s="32">
        <f>W803</f>
        <v>8450838.6600000001</v>
      </c>
      <c r="X802" s="32">
        <f>X803</f>
        <v>8450838.6600000001</v>
      </c>
      <c r="Y802" s="62">
        <f t="shared" si="18"/>
        <v>100</v>
      </c>
    </row>
    <row r="803" spans="13:25" ht="18.75">
      <c r="M803" s="25" t="s">
        <v>9</v>
      </c>
      <c r="N803" s="26" t="s">
        <v>67</v>
      </c>
      <c r="O803" s="27">
        <v>505</v>
      </c>
      <c r="P803" s="28">
        <v>4</v>
      </c>
      <c r="Q803" s="28">
        <v>5</v>
      </c>
      <c r="R803" s="28" t="s">
        <v>9</v>
      </c>
      <c r="S803" s="29" t="s">
        <v>9</v>
      </c>
      <c r="T803" s="28" t="s">
        <v>9</v>
      </c>
      <c r="U803" s="30" t="s">
        <v>9</v>
      </c>
      <c r="V803" s="31" t="s">
        <v>9</v>
      </c>
      <c r="W803" s="32">
        <f>W804</f>
        <v>8450838.6600000001</v>
      </c>
      <c r="X803" s="32">
        <f>X804</f>
        <v>8450838.6600000001</v>
      </c>
      <c r="Y803" s="62">
        <f t="shared" si="18"/>
        <v>100</v>
      </c>
    </row>
    <row r="804" spans="13:25" ht="131.25">
      <c r="M804" s="25" t="s">
        <v>9</v>
      </c>
      <c r="N804" s="26" t="s">
        <v>302</v>
      </c>
      <c r="O804" s="27">
        <v>505</v>
      </c>
      <c r="P804" s="28">
        <v>4</v>
      </c>
      <c r="Q804" s="28">
        <v>5</v>
      </c>
      <c r="R804" s="28" t="s">
        <v>14</v>
      </c>
      <c r="S804" s="29" t="s">
        <v>39</v>
      </c>
      <c r="T804" s="28" t="s">
        <v>2</v>
      </c>
      <c r="U804" s="30" t="s">
        <v>1</v>
      </c>
      <c r="V804" s="31" t="s">
        <v>9</v>
      </c>
      <c r="W804" s="32">
        <f>W805+W833+W838</f>
        <v>8450838.6600000001</v>
      </c>
      <c r="X804" s="32">
        <f>X805+X833+X838</f>
        <v>8450838.6600000001</v>
      </c>
      <c r="Y804" s="62">
        <f t="shared" si="18"/>
        <v>100</v>
      </c>
    </row>
    <row r="805" spans="13:25" ht="75">
      <c r="M805" s="25" t="s">
        <v>9</v>
      </c>
      <c r="N805" s="26" t="s">
        <v>65</v>
      </c>
      <c r="O805" s="27">
        <v>505</v>
      </c>
      <c r="P805" s="28">
        <v>4</v>
      </c>
      <c r="Q805" s="28">
        <v>5</v>
      </c>
      <c r="R805" s="28" t="s">
        <v>14</v>
      </c>
      <c r="S805" s="29" t="s">
        <v>54</v>
      </c>
      <c r="T805" s="28" t="s">
        <v>2</v>
      </c>
      <c r="U805" s="30" t="s">
        <v>1</v>
      </c>
      <c r="V805" s="31" t="s">
        <v>9</v>
      </c>
      <c r="W805" s="32">
        <f>W806+W827</f>
        <v>8402693.6099999994</v>
      </c>
      <c r="X805" s="32">
        <f>X806+X827</f>
        <v>8402693.6099999994</v>
      </c>
      <c r="Y805" s="62">
        <f t="shared" si="18"/>
        <v>100</v>
      </c>
    </row>
    <row r="806" spans="13:25" ht="75">
      <c r="M806" s="25" t="s">
        <v>9</v>
      </c>
      <c r="N806" s="26" t="s">
        <v>63</v>
      </c>
      <c r="O806" s="27">
        <v>505</v>
      </c>
      <c r="P806" s="28">
        <v>4</v>
      </c>
      <c r="Q806" s="28">
        <v>5</v>
      </c>
      <c r="R806" s="28" t="s">
        <v>14</v>
      </c>
      <c r="S806" s="29" t="s">
        <v>54</v>
      </c>
      <c r="T806" s="28" t="s">
        <v>7</v>
      </c>
      <c r="U806" s="30" t="s">
        <v>1</v>
      </c>
      <c r="V806" s="31" t="s">
        <v>9</v>
      </c>
      <c r="W806" s="32">
        <f>W807+W812+W815+W818+W821+W824</f>
        <v>3563540.05</v>
      </c>
      <c r="X806" s="32">
        <f>X807+X812+X815+X818+X821+X824</f>
        <v>3563540.05</v>
      </c>
      <c r="Y806" s="62">
        <f t="shared" si="18"/>
        <v>100</v>
      </c>
    </row>
    <row r="807" spans="13:25" ht="18.75">
      <c r="M807" s="25" t="s">
        <v>9</v>
      </c>
      <c r="N807" s="26" t="s">
        <v>10</v>
      </c>
      <c r="O807" s="27">
        <v>505</v>
      </c>
      <c r="P807" s="28">
        <v>4</v>
      </c>
      <c r="Q807" s="28">
        <v>5</v>
      </c>
      <c r="R807" s="28" t="s">
        <v>14</v>
      </c>
      <c r="S807" s="29" t="s">
        <v>54</v>
      </c>
      <c r="T807" s="28" t="s">
        <v>7</v>
      </c>
      <c r="U807" s="30" t="s">
        <v>4</v>
      </c>
      <c r="V807" s="31" t="s">
        <v>9</v>
      </c>
      <c r="W807" s="32">
        <v>235000</v>
      </c>
      <c r="X807" s="32">
        <v>235000</v>
      </c>
      <c r="Y807" s="62">
        <f t="shared" si="18"/>
        <v>100</v>
      </c>
    </row>
    <row r="808" spans="13:25" ht="56.25">
      <c r="M808" s="25" t="s">
        <v>9</v>
      </c>
      <c r="N808" s="26" t="s">
        <v>299</v>
      </c>
      <c r="O808" s="27">
        <v>505</v>
      </c>
      <c r="P808" s="28">
        <v>4</v>
      </c>
      <c r="Q808" s="28">
        <v>5</v>
      </c>
      <c r="R808" s="28" t="s">
        <v>14</v>
      </c>
      <c r="S808" s="29" t="s">
        <v>54</v>
      </c>
      <c r="T808" s="28" t="s">
        <v>7</v>
      </c>
      <c r="U808" s="30" t="s">
        <v>4</v>
      </c>
      <c r="V808" s="31">
        <v>200</v>
      </c>
      <c r="W808" s="32">
        <v>5000</v>
      </c>
      <c r="X808" s="32">
        <v>5000</v>
      </c>
      <c r="Y808" s="62">
        <f t="shared" si="18"/>
        <v>100</v>
      </c>
    </row>
    <row r="809" spans="13:25" ht="56.25">
      <c r="M809" s="25" t="s">
        <v>9</v>
      </c>
      <c r="N809" s="26" t="s">
        <v>8</v>
      </c>
      <c r="O809" s="27">
        <v>505</v>
      </c>
      <c r="P809" s="28">
        <v>4</v>
      </c>
      <c r="Q809" s="28">
        <v>5</v>
      </c>
      <c r="R809" s="28" t="s">
        <v>14</v>
      </c>
      <c r="S809" s="29" t="s">
        <v>54</v>
      </c>
      <c r="T809" s="28" t="s">
        <v>7</v>
      </c>
      <c r="U809" s="30" t="s">
        <v>4</v>
      </c>
      <c r="V809" s="31" t="s">
        <v>3</v>
      </c>
      <c r="W809" s="32">
        <v>5000</v>
      </c>
      <c r="X809" s="32">
        <v>5000</v>
      </c>
      <c r="Y809" s="62">
        <f t="shared" si="18"/>
        <v>100</v>
      </c>
    </row>
    <row r="810" spans="13:25" ht="37.5">
      <c r="M810" s="25" t="s">
        <v>9</v>
      </c>
      <c r="N810" s="26" t="s">
        <v>88</v>
      </c>
      <c r="O810" s="27">
        <v>505</v>
      </c>
      <c r="P810" s="28">
        <v>4</v>
      </c>
      <c r="Q810" s="28">
        <v>5</v>
      </c>
      <c r="R810" s="28" t="s">
        <v>14</v>
      </c>
      <c r="S810" s="29" t="s">
        <v>54</v>
      </c>
      <c r="T810" s="28" t="s">
        <v>7</v>
      </c>
      <c r="U810" s="30" t="s">
        <v>4</v>
      </c>
      <c r="V810" s="31">
        <v>300</v>
      </c>
      <c r="W810" s="32">
        <v>230000</v>
      </c>
      <c r="X810" s="32">
        <v>230000</v>
      </c>
      <c r="Y810" s="62">
        <f t="shared" si="18"/>
        <v>100</v>
      </c>
    </row>
    <row r="811" spans="13:25" ht="18.75">
      <c r="M811" s="25" t="s">
        <v>9</v>
      </c>
      <c r="N811" s="26" t="s">
        <v>296</v>
      </c>
      <c r="O811" s="27">
        <v>505</v>
      </c>
      <c r="P811" s="28">
        <v>4</v>
      </c>
      <c r="Q811" s="28">
        <v>5</v>
      </c>
      <c r="R811" s="28" t="s">
        <v>14</v>
      </c>
      <c r="S811" s="29" t="s">
        <v>54</v>
      </c>
      <c r="T811" s="28" t="s">
        <v>7</v>
      </c>
      <c r="U811" s="30" t="s">
        <v>4</v>
      </c>
      <c r="V811" s="31" t="s">
        <v>297</v>
      </c>
      <c r="W811" s="32">
        <v>230000</v>
      </c>
      <c r="X811" s="32">
        <v>230000</v>
      </c>
      <c r="Y811" s="62">
        <f t="shared" si="18"/>
        <v>100</v>
      </c>
    </row>
    <row r="812" spans="13:25" ht="75">
      <c r="M812" s="25" t="s">
        <v>9</v>
      </c>
      <c r="N812" s="26" t="s">
        <v>402</v>
      </c>
      <c r="O812" s="27">
        <v>505</v>
      </c>
      <c r="P812" s="28">
        <v>4</v>
      </c>
      <c r="Q812" s="28">
        <v>5</v>
      </c>
      <c r="R812" s="28" t="s">
        <v>14</v>
      </c>
      <c r="S812" s="29" t="s">
        <v>54</v>
      </c>
      <c r="T812" s="28" t="s">
        <v>7</v>
      </c>
      <c r="U812" s="30" t="s">
        <v>403</v>
      </c>
      <c r="V812" s="31" t="s">
        <v>9</v>
      </c>
      <c r="W812" s="32">
        <v>2504461.2000000002</v>
      </c>
      <c r="X812" s="33">
        <v>2504461.2000000002</v>
      </c>
      <c r="Y812" s="62">
        <f t="shared" si="18"/>
        <v>100</v>
      </c>
    </row>
    <row r="813" spans="13:25" ht="18.75">
      <c r="M813" s="25" t="s">
        <v>9</v>
      </c>
      <c r="N813" s="26" t="s">
        <v>33</v>
      </c>
      <c r="O813" s="27">
        <v>505</v>
      </c>
      <c r="P813" s="28">
        <v>4</v>
      </c>
      <c r="Q813" s="28">
        <v>5</v>
      </c>
      <c r="R813" s="28" t="s">
        <v>14</v>
      </c>
      <c r="S813" s="29" t="s">
        <v>54</v>
      </c>
      <c r="T813" s="28" t="s">
        <v>7</v>
      </c>
      <c r="U813" s="30" t="s">
        <v>403</v>
      </c>
      <c r="V813" s="31">
        <v>800</v>
      </c>
      <c r="W813" s="32">
        <v>2504461.2000000002</v>
      </c>
      <c r="X813" s="33">
        <v>2504461.2000000002</v>
      </c>
      <c r="Y813" s="62">
        <f t="shared" si="18"/>
        <v>100</v>
      </c>
    </row>
    <row r="814" spans="13:25" ht="93.75">
      <c r="M814" s="25" t="s">
        <v>9</v>
      </c>
      <c r="N814" s="26" t="s">
        <v>288</v>
      </c>
      <c r="O814" s="27">
        <v>505</v>
      </c>
      <c r="P814" s="28">
        <v>4</v>
      </c>
      <c r="Q814" s="28">
        <v>5</v>
      </c>
      <c r="R814" s="28" t="s">
        <v>14</v>
      </c>
      <c r="S814" s="29" t="s">
        <v>54</v>
      </c>
      <c r="T814" s="28" t="s">
        <v>7</v>
      </c>
      <c r="U814" s="30" t="s">
        <v>403</v>
      </c>
      <c r="V814" s="31" t="s">
        <v>57</v>
      </c>
      <c r="W814" s="32">
        <v>2504461.2000000002</v>
      </c>
      <c r="X814" s="33">
        <v>2504461.2000000002</v>
      </c>
      <c r="Y814" s="62">
        <f t="shared" si="18"/>
        <v>100</v>
      </c>
    </row>
    <row r="815" spans="13:25" ht="168.75">
      <c r="M815" s="25" t="s">
        <v>9</v>
      </c>
      <c r="N815" s="26" t="s">
        <v>404</v>
      </c>
      <c r="O815" s="27">
        <v>505</v>
      </c>
      <c r="P815" s="28">
        <v>4</v>
      </c>
      <c r="Q815" s="28">
        <v>5</v>
      </c>
      <c r="R815" s="28" t="s">
        <v>14</v>
      </c>
      <c r="S815" s="29" t="s">
        <v>54</v>
      </c>
      <c r="T815" s="28" t="s">
        <v>7</v>
      </c>
      <c r="U815" s="30" t="s">
        <v>405</v>
      </c>
      <c r="V815" s="31" t="s">
        <v>9</v>
      </c>
      <c r="W815" s="32">
        <v>19334.7</v>
      </c>
      <c r="X815" s="33">
        <v>19334.7</v>
      </c>
      <c r="Y815" s="62">
        <f t="shared" si="18"/>
        <v>100</v>
      </c>
    </row>
    <row r="816" spans="13:25" ht="18.75">
      <c r="M816" s="25" t="s">
        <v>9</v>
      </c>
      <c r="N816" s="26" t="s">
        <v>33</v>
      </c>
      <c r="O816" s="27">
        <v>505</v>
      </c>
      <c r="P816" s="28">
        <v>4</v>
      </c>
      <c r="Q816" s="28">
        <v>5</v>
      </c>
      <c r="R816" s="28" t="s">
        <v>14</v>
      </c>
      <c r="S816" s="29" t="s">
        <v>54</v>
      </c>
      <c r="T816" s="28" t="s">
        <v>7</v>
      </c>
      <c r="U816" s="30" t="s">
        <v>405</v>
      </c>
      <c r="V816" s="31">
        <v>800</v>
      </c>
      <c r="W816" s="32">
        <v>19334.7</v>
      </c>
      <c r="X816" s="33">
        <v>19334.7</v>
      </c>
      <c r="Y816" s="62">
        <f t="shared" si="18"/>
        <v>100</v>
      </c>
    </row>
    <row r="817" spans="13:25" ht="93.75">
      <c r="M817" s="25" t="s">
        <v>9</v>
      </c>
      <c r="N817" s="26" t="s">
        <v>288</v>
      </c>
      <c r="O817" s="27">
        <v>505</v>
      </c>
      <c r="P817" s="28">
        <v>4</v>
      </c>
      <c r="Q817" s="28">
        <v>5</v>
      </c>
      <c r="R817" s="28" t="s">
        <v>14</v>
      </c>
      <c r="S817" s="29" t="s">
        <v>54</v>
      </c>
      <c r="T817" s="28" t="s">
        <v>7</v>
      </c>
      <c r="U817" s="30" t="s">
        <v>405</v>
      </c>
      <c r="V817" s="31" t="s">
        <v>57</v>
      </c>
      <c r="W817" s="32">
        <v>19334.7</v>
      </c>
      <c r="X817" s="33">
        <v>19334.7</v>
      </c>
      <c r="Y817" s="62">
        <f t="shared" si="18"/>
        <v>100</v>
      </c>
    </row>
    <row r="818" spans="13:25" ht="187.5">
      <c r="M818" s="25" t="s">
        <v>9</v>
      </c>
      <c r="N818" s="26" t="s">
        <v>333</v>
      </c>
      <c r="O818" s="27">
        <v>505</v>
      </c>
      <c r="P818" s="28">
        <v>4</v>
      </c>
      <c r="Q818" s="28">
        <v>5</v>
      </c>
      <c r="R818" s="28" t="s">
        <v>14</v>
      </c>
      <c r="S818" s="29" t="s">
        <v>54</v>
      </c>
      <c r="T818" s="28" t="s">
        <v>7</v>
      </c>
      <c r="U818" s="30" t="s">
        <v>334</v>
      </c>
      <c r="V818" s="31" t="s">
        <v>9</v>
      </c>
      <c r="W818" s="32">
        <v>779251.26</v>
      </c>
      <c r="X818" s="33">
        <v>779251.26</v>
      </c>
      <c r="Y818" s="62">
        <f t="shared" si="18"/>
        <v>100</v>
      </c>
    </row>
    <row r="819" spans="13:25" ht="56.25">
      <c r="M819" s="25" t="s">
        <v>9</v>
      </c>
      <c r="N819" s="26" t="s">
        <v>299</v>
      </c>
      <c r="O819" s="27">
        <v>505</v>
      </c>
      <c r="P819" s="28">
        <v>4</v>
      </c>
      <c r="Q819" s="28">
        <v>5</v>
      </c>
      <c r="R819" s="28" t="s">
        <v>14</v>
      </c>
      <c r="S819" s="29" t="s">
        <v>54</v>
      </c>
      <c r="T819" s="28" t="s">
        <v>7</v>
      </c>
      <c r="U819" s="30" t="s">
        <v>334</v>
      </c>
      <c r="V819" s="31">
        <v>200</v>
      </c>
      <c r="W819" s="32">
        <v>779251.26</v>
      </c>
      <c r="X819" s="33">
        <v>779251.26</v>
      </c>
      <c r="Y819" s="62">
        <f t="shared" si="18"/>
        <v>100</v>
      </c>
    </row>
    <row r="820" spans="13:25" ht="56.25">
      <c r="M820" s="25" t="s">
        <v>9</v>
      </c>
      <c r="N820" s="26" t="s">
        <v>8</v>
      </c>
      <c r="O820" s="27">
        <v>505</v>
      </c>
      <c r="P820" s="28">
        <v>4</v>
      </c>
      <c r="Q820" s="28">
        <v>5</v>
      </c>
      <c r="R820" s="28" t="s">
        <v>14</v>
      </c>
      <c r="S820" s="29" t="s">
        <v>54</v>
      </c>
      <c r="T820" s="28" t="s">
        <v>7</v>
      </c>
      <c r="U820" s="30" t="s">
        <v>334</v>
      </c>
      <c r="V820" s="31" t="s">
        <v>3</v>
      </c>
      <c r="W820" s="32">
        <v>779251.26</v>
      </c>
      <c r="X820" s="33">
        <v>779251.26</v>
      </c>
      <c r="Y820" s="62">
        <f t="shared" si="18"/>
        <v>100</v>
      </c>
    </row>
    <row r="821" spans="13:25" ht="75">
      <c r="M821" s="25" t="s">
        <v>9</v>
      </c>
      <c r="N821" s="26" t="s">
        <v>58</v>
      </c>
      <c r="O821" s="27">
        <v>505</v>
      </c>
      <c r="P821" s="28">
        <v>4</v>
      </c>
      <c r="Q821" s="28">
        <v>5</v>
      </c>
      <c r="R821" s="28" t="s">
        <v>14</v>
      </c>
      <c r="S821" s="29" t="s">
        <v>54</v>
      </c>
      <c r="T821" s="28" t="s">
        <v>7</v>
      </c>
      <c r="U821" s="30" t="s">
        <v>406</v>
      </c>
      <c r="V821" s="31" t="s">
        <v>9</v>
      </c>
      <c r="W821" s="32">
        <v>25297.59</v>
      </c>
      <c r="X821" s="32">
        <v>25297.59</v>
      </c>
      <c r="Y821" s="62">
        <f t="shared" si="18"/>
        <v>100</v>
      </c>
    </row>
    <row r="822" spans="13:25" ht="18.75">
      <c r="M822" s="25" t="s">
        <v>9</v>
      </c>
      <c r="N822" s="26" t="s">
        <v>33</v>
      </c>
      <c r="O822" s="27">
        <v>505</v>
      </c>
      <c r="P822" s="28">
        <v>4</v>
      </c>
      <c r="Q822" s="28">
        <v>5</v>
      </c>
      <c r="R822" s="28" t="s">
        <v>14</v>
      </c>
      <c r="S822" s="29" t="s">
        <v>54</v>
      </c>
      <c r="T822" s="28" t="s">
        <v>7</v>
      </c>
      <c r="U822" s="30" t="s">
        <v>406</v>
      </c>
      <c r="V822" s="31">
        <v>800</v>
      </c>
      <c r="W822" s="32">
        <v>25297.59</v>
      </c>
      <c r="X822" s="32">
        <v>25297.59</v>
      </c>
      <c r="Y822" s="62">
        <f t="shared" si="18"/>
        <v>100</v>
      </c>
    </row>
    <row r="823" spans="13:25" ht="93.75">
      <c r="M823" s="25" t="s">
        <v>9</v>
      </c>
      <c r="N823" s="26" t="s">
        <v>288</v>
      </c>
      <c r="O823" s="27">
        <v>505</v>
      </c>
      <c r="P823" s="28">
        <v>4</v>
      </c>
      <c r="Q823" s="28">
        <v>5</v>
      </c>
      <c r="R823" s="28" t="s">
        <v>14</v>
      </c>
      <c r="S823" s="29" t="s">
        <v>54</v>
      </c>
      <c r="T823" s="28" t="s">
        <v>7</v>
      </c>
      <c r="U823" s="30" t="s">
        <v>406</v>
      </c>
      <c r="V823" s="31" t="s">
        <v>57</v>
      </c>
      <c r="W823" s="32">
        <v>25297.59</v>
      </c>
      <c r="X823" s="32">
        <v>25297.59</v>
      </c>
      <c r="Y823" s="62">
        <f t="shared" si="18"/>
        <v>100</v>
      </c>
    </row>
    <row r="824" spans="13:25" ht="168.75">
      <c r="M824" s="25" t="s">
        <v>9</v>
      </c>
      <c r="N824" s="26" t="s">
        <v>332</v>
      </c>
      <c r="O824" s="27">
        <v>505</v>
      </c>
      <c r="P824" s="28">
        <v>4</v>
      </c>
      <c r="Q824" s="28">
        <v>5</v>
      </c>
      <c r="R824" s="28" t="s">
        <v>14</v>
      </c>
      <c r="S824" s="29" t="s">
        <v>54</v>
      </c>
      <c r="T824" s="28" t="s">
        <v>7</v>
      </c>
      <c r="U824" s="30" t="s">
        <v>407</v>
      </c>
      <c r="V824" s="31" t="s">
        <v>9</v>
      </c>
      <c r="W824" s="32">
        <v>195.3</v>
      </c>
      <c r="X824" s="32">
        <v>195.3</v>
      </c>
      <c r="Y824" s="62">
        <f t="shared" si="18"/>
        <v>100</v>
      </c>
    </row>
    <row r="825" spans="13:25" ht="18.75">
      <c r="M825" s="25" t="s">
        <v>9</v>
      </c>
      <c r="N825" s="26" t="s">
        <v>33</v>
      </c>
      <c r="O825" s="27">
        <v>505</v>
      </c>
      <c r="P825" s="28">
        <v>4</v>
      </c>
      <c r="Q825" s="28">
        <v>5</v>
      </c>
      <c r="R825" s="28" t="s">
        <v>14</v>
      </c>
      <c r="S825" s="29" t="s">
        <v>54</v>
      </c>
      <c r="T825" s="28" t="s">
        <v>7</v>
      </c>
      <c r="U825" s="30" t="s">
        <v>407</v>
      </c>
      <c r="V825" s="31">
        <v>800</v>
      </c>
      <c r="W825" s="32">
        <v>195.3</v>
      </c>
      <c r="X825" s="32">
        <v>195.3</v>
      </c>
      <c r="Y825" s="62">
        <f t="shared" si="18"/>
        <v>100</v>
      </c>
    </row>
    <row r="826" spans="13:25" ht="93.75">
      <c r="M826" s="25" t="s">
        <v>9</v>
      </c>
      <c r="N826" s="26" t="s">
        <v>288</v>
      </c>
      <c r="O826" s="27">
        <v>505</v>
      </c>
      <c r="P826" s="28">
        <v>4</v>
      </c>
      <c r="Q826" s="28">
        <v>5</v>
      </c>
      <c r="R826" s="28" t="s">
        <v>14</v>
      </c>
      <c r="S826" s="29" t="s">
        <v>54</v>
      </c>
      <c r="T826" s="28" t="s">
        <v>7</v>
      </c>
      <c r="U826" s="30" t="s">
        <v>407</v>
      </c>
      <c r="V826" s="31" t="s">
        <v>57</v>
      </c>
      <c r="W826" s="32">
        <v>195.3</v>
      </c>
      <c r="X826" s="32">
        <v>195.3</v>
      </c>
      <c r="Y826" s="62">
        <f t="shared" si="18"/>
        <v>100</v>
      </c>
    </row>
    <row r="827" spans="13:25" ht="18.75">
      <c r="M827" s="25" t="s">
        <v>9</v>
      </c>
      <c r="N827" s="26" t="s">
        <v>29</v>
      </c>
      <c r="O827" s="27">
        <v>505</v>
      </c>
      <c r="P827" s="28">
        <v>4</v>
      </c>
      <c r="Q827" s="28">
        <v>5</v>
      </c>
      <c r="R827" s="28" t="s">
        <v>14</v>
      </c>
      <c r="S827" s="29" t="s">
        <v>54</v>
      </c>
      <c r="T827" s="28" t="s">
        <v>14</v>
      </c>
      <c r="U827" s="30" t="s">
        <v>1</v>
      </c>
      <c r="V827" s="31" t="s">
        <v>9</v>
      </c>
      <c r="W827" s="32">
        <v>4839153.5599999996</v>
      </c>
      <c r="X827" s="32">
        <v>4839153.5599999996</v>
      </c>
      <c r="Y827" s="62">
        <f t="shared" si="18"/>
        <v>100</v>
      </c>
    </row>
    <row r="828" spans="13:25" ht="56.25">
      <c r="M828" s="25" t="s">
        <v>9</v>
      </c>
      <c r="N828" s="26" t="s">
        <v>28</v>
      </c>
      <c r="O828" s="27">
        <v>505</v>
      </c>
      <c r="P828" s="28">
        <v>4</v>
      </c>
      <c r="Q828" s="28">
        <v>5</v>
      </c>
      <c r="R828" s="28" t="s">
        <v>14</v>
      </c>
      <c r="S828" s="29" t="s">
        <v>54</v>
      </c>
      <c r="T828" s="28" t="s">
        <v>14</v>
      </c>
      <c r="U828" s="30" t="s">
        <v>23</v>
      </c>
      <c r="V828" s="31" t="s">
        <v>9</v>
      </c>
      <c r="W828" s="32">
        <v>4839153.5599999996</v>
      </c>
      <c r="X828" s="32">
        <v>4839153.5599999996</v>
      </c>
      <c r="Y828" s="62">
        <f t="shared" si="18"/>
        <v>100</v>
      </c>
    </row>
    <row r="829" spans="13:25" ht="131.25">
      <c r="M829" s="25" t="s">
        <v>9</v>
      </c>
      <c r="N829" s="26" t="s">
        <v>27</v>
      </c>
      <c r="O829" s="27">
        <v>505</v>
      </c>
      <c r="P829" s="28">
        <v>4</v>
      </c>
      <c r="Q829" s="28">
        <v>5</v>
      </c>
      <c r="R829" s="28" t="s">
        <v>14</v>
      </c>
      <c r="S829" s="29" t="s">
        <v>54</v>
      </c>
      <c r="T829" s="28" t="s">
        <v>14</v>
      </c>
      <c r="U829" s="30" t="s">
        <v>23</v>
      </c>
      <c r="V829" s="31">
        <v>100</v>
      </c>
      <c r="W829" s="32">
        <v>4728803.5199999996</v>
      </c>
      <c r="X829" s="32">
        <v>4728803.5199999996</v>
      </c>
      <c r="Y829" s="62">
        <f t="shared" si="18"/>
        <v>100</v>
      </c>
    </row>
    <row r="830" spans="13:25" ht="56.25">
      <c r="M830" s="25" t="s">
        <v>9</v>
      </c>
      <c r="N830" s="26" t="s">
        <v>26</v>
      </c>
      <c r="O830" s="27">
        <v>505</v>
      </c>
      <c r="P830" s="28">
        <v>4</v>
      </c>
      <c r="Q830" s="28">
        <v>5</v>
      </c>
      <c r="R830" s="28" t="s">
        <v>14</v>
      </c>
      <c r="S830" s="29" t="s">
        <v>54</v>
      </c>
      <c r="T830" s="28" t="s">
        <v>14</v>
      </c>
      <c r="U830" s="30" t="s">
        <v>23</v>
      </c>
      <c r="V830" s="31" t="s">
        <v>25</v>
      </c>
      <c r="W830" s="32">
        <v>4728803.5199999996</v>
      </c>
      <c r="X830" s="32">
        <v>4728803.5199999996</v>
      </c>
      <c r="Y830" s="62">
        <f t="shared" si="18"/>
        <v>100</v>
      </c>
    </row>
    <row r="831" spans="13:25" ht="56.25">
      <c r="M831" s="25" t="s">
        <v>9</v>
      </c>
      <c r="N831" s="26" t="s">
        <v>299</v>
      </c>
      <c r="O831" s="27">
        <v>505</v>
      </c>
      <c r="P831" s="28">
        <v>4</v>
      </c>
      <c r="Q831" s="28">
        <v>5</v>
      </c>
      <c r="R831" s="28" t="s">
        <v>14</v>
      </c>
      <c r="S831" s="29" t="s">
        <v>54</v>
      </c>
      <c r="T831" s="28" t="s">
        <v>14</v>
      </c>
      <c r="U831" s="30" t="s">
        <v>23</v>
      </c>
      <c r="V831" s="31">
        <v>200</v>
      </c>
      <c r="W831" s="32">
        <v>110350.04</v>
      </c>
      <c r="X831" s="32">
        <v>110350.04</v>
      </c>
      <c r="Y831" s="62">
        <f t="shared" si="18"/>
        <v>100</v>
      </c>
    </row>
    <row r="832" spans="13:25" ht="56.25">
      <c r="M832" s="25" t="s">
        <v>9</v>
      </c>
      <c r="N832" s="26" t="s">
        <v>8</v>
      </c>
      <c r="O832" s="27">
        <v>505</v>
      </c>
      <c r="P832" s="28">
        <v>4</v>
      </c>
      <c r="Q832" s="28">
        <v>5</v>
      </c>
      <c r="R832" s="28" t="s">
        <v>14</v>
      </c>
      <c r="S832" s="29" t="s">
        <v>54</v>
      </c>
      <c r="T832" s="28" t="s">
        <v>14</v>
      </c>
      <c r="U832" s="30" t="s">
        <v>23</v>
      </c>
      <c r="V832" s="31" t="s">
        <v>3</v>
      </c>
      <c r="W832" s="32">
        <v>110350.04</v>
      </c>
      <c r="X832" s="32">
        <v>110350.04</v>
      </c>
      <c r="Y832" s="62">
        <f t="shared" si="18"/>
        <v>100</v>
      </c>
    </row>
    <row r="833" spans="13:25" ht="131.25">
      <c r="M833" s="25" t="s">
        <v>9</v>
      </c>
      <c r="N833" s="26" t="s">
        <v>47</v>
      </c>
      <c r="O833" s="27">
        <v>505</v>
      </c>
      <c r="P833" s="28">
        <v>4</v>
      </c>
      <c r="Q833" s="28">
        <v>5</v>
      </c>
      <c r="R833" s="28" t="s">
        <v>14</v>
      </c>
      <c r="S833" s="29" t="s">
        <v>43</v>
      </c>
      <c r="T833" s="28" t="s">
        <v>2</v>
      </c>
      <c r="U833" s="30" t="s">
        <v>1</v>
      </c>
      <c r="V833" s="31" t="s">
        <v>9</v>
      </c>
      <c r="W833" s="32">
        <v>47645.05</v>
      </c>
      <c r="X833" s="33">
        <v>47645.05</v>
      </c>
      <c r="Y833" s="62">
        <f t="shared" si="18"/>
        <v>100</v>
      </c>
    </row>
    <row r="834" spans="13:25" ht="112.5">
      <c r="M834" s="25" t="s">
        <v>9</v>
      </c>
      <c r="N834" s="26" t="s">
        <v>321</v>
      </c>
      <c r="O834" s="27">
        <v>505</v>
      </c>
      <c r="P834" s="28">
        <v>4</v>
      </c>
      <c r="Q834" s="28">
        <v>5</v>
      </c>
      <c r="R834" s="28" t="s">
        <v>14</v>
      </c>
      <c r="S834" s="29" t="s">
        <v>43</v>
      </c>
      <c r="T834" s="28" t="s">
        <v>7</v>
      </c>
      <c r="U834" s="30" t="s">
        <v>1</v>
      </c>
      <c r="V834" s="31" t="s">
        <v>9</v>
      </c>
      <c r="W834" s="32">
        <v>47645.05</v>
      </c>
      <c r="X834" s="33">
        <v>47645.05</v>
      </c>
      <c r="Y834" s="62">
        <f t="shared" si="18"/>
        <v>100</v>
      </c>
    </row>
    <row r="835" spans="13:25" ht="409.5">
      <c r="M835" s="25" t="s">
        <v>9</v>
      </c>
      <c r="N835" s="26" t="s">
        <v>488</v>
      </c>
      <c r="O835" s="27">
        <v>505</v>
      </c>
      <c r="P835" s="28">
        <v>4</v>
      </c>
      <c r="Q835" s="28">
        <v>5</v>
      </c>
      <c r="R835" s="28" t="s">
        <v>14</v>
      </c>
      <c r="S835" s="29" t="s">
        <v>43</v>
      </c>
      <c r="T835" s="28" t="s">
        <v>7</v>
      </c>
      <c r="U835" s="30" t="s">
        <v>487</v>
      </c>
      <c r="V835" s="31" t="s">
        <v>9</v>
      </c>
      <c r="W835" s="32">
        <v>47645.05</v>
      </c>
      <c r="X835" s="33">
        <v>47645.05</v>
      </c>
      <c r="Y835" s="62">
        <f t="shared" si="18"/>
        <v>100</v>
      </c>
    </row>
    <row r="836" spans="13:25" ht="131.25">
      <c r="M836" s="25" t="s">
        <v>9</v>
      </c>
      <c r="N836" s="26" t="s">
        <v>27</v>
      </c>
      <c r="O836" s="27">
        <v>505</v>
      </c>
      <c r="P836" s="28">
        <v>4</v>
      </c>
      <c r="Q836" s="28">
        <v>5</v>
      </c>
      <c r="R836" s="28" t="s">
        <v>14</v>
      </c>
      <c r="S836" s="29" t="s">
        <v>43</v>
      </c>
      <c r="T836" s="28" t="s">
        <v>7</v>
      </c>
      <c r="U836" s="30" t="s">
        <v>487</v>
      </c>
      <c r="V836" s="31">
        <v>100</v>
      </c>
      <c r="W836" s="32">
        <v>47645.05</v>
      </c>
      <c r="X836" s="33">
        <v>47645.05</v>
      </c>
      <c r="Y836" s="62">
        <f t="shared" si="18"/>
        <v>100</v>
      </c>
    </row>
    <row r="837" spans="13:25" ht="56.25">
      <c r="M837" s="25" t="s">
        <v>9</v>
      </c>
      <c r="N837" s="26" t="s">
        <v>26</v>
      </c>
      <c r="O837" s="27">
        <v>505</v>
      </c>
      <c r="P837" s="28">
        <v>4</v>
      </c>
      <c r="Q837" s="28">
        <v>5</v>
      </c>
      <c r="R837" s="28" t="s">
        <v>14</v>
      </c>
      <c r="S837" s="29" t="s">
        <v>43</v>
      </c>
      <c r="T837" s="28" t="s">
        <v>7</v>
      </c>
      <c r="U837" s="30" t="s">
        <v>487</v>
      </c>
      <c r="V837" s="31" t="s">
        <v>25</v>
      </c>
      <c r="W837" s="32">
        <v>47645.05</v>
      </c>
      <c r="X837" s="33">
        <v>47645.05</v>
      </c>
      <c r="Y837" s="62">
        <f t="shared" si="18"/>
        <v>100</v>
      </c>
    </row>
    <row r="838" spans="13:25" ht="56.25">
      <c r="M838" s="25" t="s">
        <v>9</v>
      </c>
      <c r="N838" s="26" t="s">
        <v>349</v>
      </c>
      <c r="O838" s="27">
        <v>505</v>
      </c>
      <c r="P838" s="28">
        <v>4</v>
      </c>
      <c r="Q838" s="28">
        <v>5</v>
      </c>
      <c r="R838" s="28" t="s">
        <v>14</v>
      </c>
      <c r="S838" s="29" t="s">
        <v>350</v>
      </c>
      <c r="T838" s="28" t="s">
        <v>2</v>
      </c>
      <c r="U838" s="30" t="s">
        <v>1</v>
      </c>
      <c r="V838" s="31" t="s">
        <v>9</v>
      </c>
      <c r="W838" s="32">
        <v>500</v>
      </c>
      <c r="X838" s="32">
        <v>500</v>
      </c>
      <c r="Y838" s="62">
        <f t="shared" si="18"/>
        <v>100</v>
      </c>
    </row>
    <row r="839" spans="13:25" ht="56.25">
      <c r="M839" s="25" t="s">
        <v>9</v>
      </c>
      <c r="N839" s="26" t="s">
        <v>351</v>
      </c>
      <c r="O839" s="27">
        <v>505</v>
      </c>
      <c r="P839" s="28">
        <v>4</v>
      </c>
      <c r="Q839" s="28">
        <v>5</v>
      </c>
      <c r="R839" s="28" t="s">
        <v>14</v>
      </c>
      <c r="S839" s="29" t="s">
        <v>350</v>
      </c>
      <c r="T839" s="28" t="s">
        <v>7</v>
      </c>
      <c r="U839" s="30" t="s">
        <v>1</v>
      </c>
      <c r="V839" s="31" t="s">
        <v>9</v>
      </c>
      <c r="W839" s="32">
        <v>500</v>
      </c>
      <c r="X839" s="32">
        <v>500</v>
      </c>
      <c r="Y839" s="62">
        <f t="shared" si="18"/>
        <v>100</v>
      </c>
    </row>
    <row r="840" spans="13:25" ht="93.75">
      <c r="M840" s="25" t="s">
        <v>9</v>
      </c>
      <c r="N840" s="26" t="s">
        <v>352</v>
      </c>
      <c r="O840" s="27">
        <v>505</v>
      </c>
      <c r="P840" s="28">
        <v>4</v>
      </c>
      <c r="Q840" s="28">
        <v>5</v>
      </c>
      <c r="R840" s="28" t="s">
        <v>14</v>
      </c>
      <c r="S840" s="29" t="s">
        <v>350</v>
      </c>
      <c r="T840" s="28" t="s">
        <v>7</v>
      </c>
      <c r="U840" s="30" t="s">
        <v>37</v>
      </c>
      <c r="V840" s="31" t="s">
        <v>9</v>
      </c>
      <c r="W840" s="32">
        <v>500</v>
      </c>
      <c r="X840" s="32">
        <v>500</v>
      </c>
      <c r="Y840" s="62">
        <f t="shared" ref="Y840:Y869" si="19">X840/W840*100</f>
        <v>100</v>
      </c>
    </row>
    <row r="841" spans="13:25" ht="56.25">
      <c r="M841" s="25" t="s">
        <v>9</v>
      </c>
      <c r="N841" s="26" t="s">
        <v>299</v>
      </c>
      <c r="O841" s="27">
        <v>505</v>
      </c>
      <c r="P841" s="28">
        <v>4</v>
      </c>
      <c r="Q841" s="28">
        <v>5</v>
      </c>
      <c r="R841" s="28" t="s">
        <v>14</v>
      </c>
      <c r="S841" s="29" t="s">
        <v>350</v>
      </c>
      <c r="T841" s="28" t="s">
        <v>7</v>
      </c>
      <c r="U841" s="30" t="s">
        <v>37</v>
      </c>
      <c r="V841" s="31">
        <v>200</v>
      </c>
      <c r="W841" s="32">
        <v>500</v>
      </c>
      <c r="X841" s="32">
        <v>500</v>
      </c>
      <c r="Y841" s="62">
        <f t="shared" si="19"/>
        <v>100</v>
      </c>
    </row>
    <row r="842" spans="13:25" ht="56.25">
      <c r="M842" s="25" t="s">
        <v>9</v>
      </c>
      <c r="N842" s="26" t="s">
        <v>8</v>
      </c>
      <c r="O842" s="27">
        <v>505</v>
      </c>
      <c r="P842" s="28">
        <v>4</v>
      </c>
      <c r="Q842" s="28">
        <v>5</v>
      </c>
      <c r="R842" s="28" t="s">
        <v>14</v>
      </c>
      <c r="S842" s="29" t="s">
        <v>350</v>
      </c>
      <c r="T842" s="28" t="s">
        <v>7</v>
      </c>
      <c r="U842" s="30" t="s">
        <v>37</v>
      </c>
      <c r="V842" s="31" t="s">
        <v>3</v>
      </c>
      <c r="W842" s="32">
        <v>500</v>
      </c>
      <c r="X842" s="32">
        <v>500</v>
      </c>
      <c r="Y842" s="62">
        <f t="shared" si="19"/>
        <v>100</v>
      </c>
    </row>
    <row r="843" spans="13:25" ht="18.75">
      <c r="M843" s="25" t="s">
        <v>9</v>
      </c>
      <c r="N843" s="26" t="s">
        <v>367</v>
      </c>
      <c r="O843" s="27">
        <v>505</v>
      </c>
      <c r="P843" s="28">
        <v>8</v>
      </c>
      <c r="Q843" s="28">
        <v>0</v>
      </c>
      <c r="R843" s="28" t="s">
        <v>9</v>
      </c>
      <c r="S843" s="29" t="s">
        <v>9</v>
      </c>
      <c r="T843" s="28" t="s">
        <v>9</v>
      </c>
      <c r="U843" s="30" t="s">
        <v>9</v>
      </c>
      <c r="V843" s="31" t="s">
        <v>9</v>
      </c>
      <c r="W843" s="32">
        <v>3474402.56</v>
      </c>
      <c r="X843" s="32">
        <v>3474402.56</v>
      </c>
      <c r="Y843" s="62">
        <f t="shared" si="19"/>
        <v>100</v>
      </c>
    </row>
    <row r="844" spans="13:25" ht="18.75">
      <c r="M844" s="25" t="s">
        <v>9</v>
      </c>
      <c r="N844" s="26" t="s">
        <v>165</v>
      </c>
      <c r="O844" s="27">
        <v>505</v>
      </c>
      <c r="P844" s="28">
        <v>8</v>
      </c>
      <c r="Q844" s="28">
        <v>1</v>
      </c>
      <c r="R844" s="28" t="s">
        <v>9</v>
      </c>
      <c r="S844" s="29" t="s">
        <v>9</v>
      </c>
      <c r="T844" s="28" t="s">
        <v>9</v>
      </c>
      <c r="U844" s="30" t="s">
        <v>9</v>
      </c>
      <c r="V844" s="31" t="s">
        <v>9</v>
      </c>
      <c r="W844" s="32">
        <v>3474402.56</v>
      </c>
      <c r="X844" s="32">
        <v>3474402.56</v>
      </c>
      <c r="Y844" s="62">
        <f t="shared" si="19"/>
        <v>100</v>
      </c>
    </row>
    <row r="845" spans="13:25" ht="131.25">
      <c r="M845" s="25" t="s">
        <v>9</v>
      </c>
      <c r="N845" s="26" t="s">
        <v>302</v>
      </c>
      <c r="O845" s="27">
        <v>505</v>
      </c>
      <c r="P845" s="28">
        <v>8</v>
      </c>
      <c r="Q845" s="28">
        <v>1</v>
      </c>
      <c r="R845" s="28" t="s">
        <v>14</v>
      </c>
      <c r="S845" s="29" t="s">
        <v>39</v>
      </c>
      <c r="T845" s="28" t="s">
        <v>2</v>
      </c>
      <c r="U845" s="30" t="s">
        <v>1</v>
      </c>
      <c r="V845" s="31" t="s">
        <v>9</v>
      </c>
      <c r="W845" s="32">
        <v>3474402.56</v>
      </c>
      <c r="X845" s="32">
        <v>3474402.56</v>
      </c>
      <c r="Y845" s="62">
        <f t="shared" si="19"/>
        <v>100</v>
      </c>
    </row>
    <row r="846" spans="13:25" ht="131.25">
      <c r="M846" s="25" t="s">
        <v>9</v>
      </c>
      <c r="N846" s="26" t="s">
        <v>47</v>
      </c>
      <c r="O846" s="27">
        <v>505</v>
      </c>
      <c r="P846" s="28">
        <v>8</v>
      </c>
      <c r="Q846" s="28">
        <v>1</v>
      </c>
      <c r="R846" s="28" t="s">
        <v>14</v>
      </c>
      <c r="S846" s="29" t="s">
        <v>43</v>
      </c>
      <c r="T846" s="28" t="s">
        <v>2</v>
      </c>
      <c r="U846" s="30" t="s">
        <v>1</v>
      </c>
      <c r="V846" s="31" t="s">
        <v>9</v>
      </c>
      <c r="W846" s="32">
        <v>3474402.56</v>
      </c>
      <c r="X846" s="32">
        <v>3474402.56</v>
      </c>
      <c r="Y846" s="62">
        <f t="shared" si="19"/>
        <v>100</v>
      </c>
    </row>
    <row r="847" spans="13:25" ht="112.5">
      <c r="M847" s="25" t="s">
        <v>9</v>
      </c>
      <c r="N847" s="26" t="s">
        <v>320</v>
      </c>
      <c r="O847" s="27">
        <v>505</v>
      </c>
      <c r="P847" s="28">
        <v>8</v>
      </c>
      <c r="Q847" s="28">
        <v>1</v>
      </c>
      <c r="R847" s="28" t="s">
        <v>14</v>
      </c>
      <c r="S847" s="29" t="s">
        <v>43</v>
      </c>
      <c r="T847" s="28" t="s">
        <v>14</v>
      </c>
      <c r="U847" s="30" t="s">
        <v>1</v>
      </c>
      <c r="V847" s="31" t="s">
        <v>9</v>
      </c>
      <c r="W847" s="32">
        <v>3474402.56</v>
      </c>
      <c r="X847" s="32">
        <v>3474402.56</v>
      </c>
      <c r="Y847" s="62">
        <f t="shared" si="19"/>
        <v>100</v>
      </c>
    </row>
    <row r="848" spans="13:25" ht="131.25">
      <c r="M848" s="25" t="s">
        <v>9</v>
      </c>
      <c r="N848" s="26" t="s">
        <v>419</v>
      </c>
      <c r="O848" s="27">
        <v>505</v>
      </c>
      <c r="P848" s="28">
        <v>8</v>
      </c>
      <c r="Q848" s="28">
        <v>1</v>
      </c>
      <c r="R848" s="28" t="s">
        <v>14</v>
      </c>
      <c r="S848" s="29" t="s">
        <v>43</v>
      </c>
      <c r="T848" s="28" t="s">
        <v>14</v>
      </c>
      <c r="U848" s="30" t="s">
        <v>178</v>
      </c>
      <c r="V848" s="31" t="s">
        <v>9</v>
      </c>
      <c r="W848" s="32">
        <v>2567199.4900000002</v>
      </c>
      <c r="X848" s="32">
        <v>2567199.4900000002</v>
      </c>
      <c r="Y848" s="62">
        <f t="shared" si="19"/>
        <v>100</v>
      </c>
    </row>
    <row r="849" spans="13:25" ht="18.75">
      <c r="M849" s="25" t="s">
        <v>9</v>
      </c>
      <c r="N849" s="26" t="s">
        <v>45</v>
      </c>
      <c r="O849" s="27">
        <v>505</v>
      </c>
      <c r="P849" s="28">
        <v>8</v>
      </c>
      <c r="Q849" s="28">
        <v>1</v>
      </c>
      <c r="R849" s="28" t="s">
        <v>14</v>
      </c>
      <c r="S849" s="29" t="s">
        <v>43</v>
      </c>
      <c r="T849" s="28" t="s">
        <v>14</v>
      </c>
      <c r="U849" s="30" t="s">
        <v>178</v>
      </c>
      <c r="V849" s="31">
        <v>500</v>
      </c>
      <c r="W849" s="32">
        <v>2567199.4900000002</v>
      </c>
      <c r="X849" s="32">
        <v>2567199.4900000002</v>
      </c>
      <c r="Y849" s="62">
        <f t="shared" si="19"/>
        <v>100</v>
      </c>
    </row>
    <row r="850" spans="13:25" ht="18.75">
      <c r="M850" s="25" t="s">
        <v>9</v>
      </c>
      <c r="N850" s="26" t="s">
        <v>369</v>
      </c>
      <c r="O850" s="27">
        <v>505</v>
      </c>
      <c r="P850" s="28">
        <v>8</v>
      </c>
      <c r="Q850" s="28">
        <v>1</v>
      </c>
      <c r="R850" s="28" t="s">
        <v>14</v>
      </c>
      <c r="S850" s="29" t="s">
        <v>43</v>
      </c>
      <c r="T850" s="28" t="s">
        <v>14</v>
      </c>
      <c r="U850" s="30" t="s">
        <v>178</v>
      </c>
      <c r="V850" s="31" t="s">
        <v>370</v>
      </c>
      <c r="W850" s="32">
        <v>2567199.4900000002</v>
      </c>
      <c r="X850" s="32">
        <v>2567199.4900000002</v>
      </c>
      <c r="Y850" s="62">
        <f t="shared" si="19"/>
        <v>100</v>
      </c>
    </row>
    <row r="851" spans="13:25" ht="75">
      <c r="M851" s="25" t="s">
        <v>9</v>
      </c>
      <c r="N851" s="26" t="s">
        <v>420</v>
      </c>
      <c r="O851" s="27">
        <v>505</v>
      </c>
      <c r="P851" s="28">
        <v>8</v>
      </c>
      <c r="Q851" s="28">
        <v>1</v>
      </c>
      <c r="R851" s="28" t="s">
        <v>14</v>
      </c>
      <c r="S851" s="29" t="s">
        <v>43</v>
      </c>
      <c r="T851" s="28" t="s">
        <v>14</v>
      </c>
      <c r="U851" s="30" t="s">
        <v>188</v>
      </c>
      <c r="V851" s="31" t="s">
        <v>9</v>
      </c>
      <c r="W851" s="32">
        <v>907203.07</v>
      </c>
      <c r="X851" s="32">
        <v>907203.07</v>
      </c>
      <c r="Y851" s="62">
        <f t="shared" si="19"/>
        <v>100</v>
      </c>
    </row>
    <row r="852" spans="13:25" ht="18.75">
      <c r="M852" s="25" t="s">
        <v>9</v>
      </c>
      <c r="N852" s="26" t="s">
        <v>45</v>
      </c>
      <c r="O852" s="27">
        <v>505</v>
      </c>
      <c r="P852" s="28">
        <v>8</v>
      </c>
      <c r="Q852" s="28">
        <v>1</v>
      </c>
      <c r="R852" s="28" t="s">
        <v>14</v>
      </c>
      <c r="S852" s="29" t="s">
        <v>43</v>
      </c>
      <c r="T852" s="28" t="s">
        <v>14</v>
      </c>
      <c r="U852" s="30" t="s">
        <v>188</v>
      </c>
      <c r="V852" s="31">
        <v>500</v>
      </c>
      <c r="W852" s="32">
        <v>907203.07</v>
      </c>
      <c r="X852" s="32">
        <v>907203.07</v>
      </c>
      <c r="Y852" s="62">
        <f t="shared" si="19"/>
        <v>100</v>
      </c>
    </row>
    <row r="853" spans="13:25" ht="18.75">
      <c r="M853" s="25" t="s">
        <v>9</v>
      </c>
      <c r="N853" s="26" t="s">
        <v>369</v>
      </c>
      <c r="O853" s="27">
        <v>505</v>
      </c>
      <c r="P853" s="28">
        <v>8</v>
      </c>
      <c r="Q853" s="28">
        <v>1</v>
      </c>
      <c r="R853" s="28" t="s">
        <v>14</v>
      </c>
      <c r="S853" s="29" t="s">
        <v>43</v>
      </c>
      <c r="T853" s="28" t="s">
        <v>14</v>
      </c>
      <c r="U853" s="30" t="s">
        <v>188</v>
      </c>
      <c r="V853" s="31" t="s">
        <v>370</v>
      </c>
      <c r="W853" s="32">
        <v>907203.07</v>
      </c>
      <c r="X853" s="32">
        <v>907203.07</v>
      </c>
      <c r="Y853" s="62">
        <f t="shared" si="19"/>
        <v>100</v>
      </c>
    </row>
    <row r="854" spans="13:25" ht="56.25">
      <c r="M854" s="25" t="s">
        <v>9</v>
      </c>
      <c r="N854" s="26" t="s">
        <v>387</v>
      </c>
      <c r="O854" s="27">
        <v>505</v>
      </c>
      <c r="P854" s="28">
        <v>14</v>
      </c>
      <c r="Q854" s="28">
        <v>0</v>
      </c>
      <c r="R854" s="28" t="s">
        <v>9</v>
      </c>
      <c r="S854" s="29" t="s">
        <v>9</v>
      </c>
      <c r="T854" s="28" t="s">
        <v>9</v>
      </c>
      <c r="U854" s="30" t="s">
        <v>9</v>
      </c>
      <c r="V854" s="31" t="s">
        <v>9</v>
      </c>
      <c r="W854" s="32">
        <f>W855+W862</f>
        <v>31477112.57</v>
      </c>
      <c r="X854" s="32">
        <f>X855+X862</f>
        <v>31477112.57</v>
      </c>
      <c r="Y854" s="62">
        <f t="shared" si="19"/>
        <v>100</v>
      </c>
    </row>
    <row r="855" spans="13:25" ht="75">
      <c r="M855" s="25" t="s">
        <v>9</v>
      </c>
      <c r="N855" s="26" t="s">
        <v>52</v>
      </c>
      <c r="O855" s="27">
        <v>505</v>
      </c>
      <c r="P855" s="28">
        <v>14</v>
      </c>
      <c r="Q855" s="28">
        <v>1</v>
      </c>
      <c r="R855" s="28" t="s">
        <v>9</v>
      </c>
      <c r="S855" s="29" t="s">
        <v>9</v>
      </c>
      <c r="T855" s="28" t="s">
        <v>9</v>
      </c>
      <c r="U855" s="30" t="s">
        <v>9</v>
      </c>
      <c r="V855" s="31" t="s">
        <v>9</v>
      </c>
      <c r="W855" s="32">
        <v>31325690</v>
      </c>
      <c r="X855" s="33">
        <v>31325690</v>
      </c>
      <c r="Y855" s="62">
        <f t="shared" si="19"/>
        <v>100</v>
      </c>
    </row>
    <row r="856" spans="13:25" ht="131.25">
      <c r="M856" s="25" t="s">
        <v>9</v>
      </c>
      <c r="N856" s="26" t="s">
        <v>302</v>
      </c>
      <c r="O856" s="27">
        <v>505</v>
      </c>
      <c r="P856" s="28">
        <v>14</v>
      </c>
      <c r="Q856" s="28">
        <v>1</v>
      </c>
      <c r="R856" s="28" t="s">
        <v>14</v>
      </c>
      <c r="S856" s="29" t="s">
        <v>39</v>
      </c>
      <c r="T856" s="28" t="s">
        <v>2</v>
      </c>
      <c r="U856" s="30" t="s">
        <v>1</v>
      </c>
      <c r="V856" s="31" t="s">
        <v>9</v>
      </c>
      <c r="W856" s="32">
        <v>31325690</v>
      </c>
      <c r="X856" s="33">
        <v>31325690</v>
      </c>
      <c r="Y856" s="62">
        <f t="shared" si="19"/>
        <v>100</v>
      </c>
    </row>
    <row r="857" spans="13:25" ht="131.25">
      <c r="M857" s="25" t="s">
        <v>9</v>
      </c>
      <c r="N857" s="26" t="s">
        <v>47</v>
      </c>
      <c r="O857" s="27">
        <v>505</v>
      </c>
      <c r="P857" s="28">
        <v>14</v>
      </c>
      <c r="Q857" s="28">
        <v>1</v>
      </c>
      <c r="R857" s="28" t="s">
        <v>14</v>
      </c>
      <c r="S857" s="29" t="s">
        <v>43</v>
      </c>
      <c r="T857" s="28" t="s">
        <v>2</v>
      </c>
      <c r="U857" s="30" t="s">
        <v>1</v>
      </c>
      <c r="V857" s="31" t="s">
        <v>9</v>
      </c>
      <c r="W857" s="32">
        <v>31325690</v>
      </c>
      <c r="X857" s="33">
        <v>31325690</v>
      </c>
      <c r="Y857" s="62">
        <f t="shared" si="19"/>
        <v>100</v>
      </c>
    </row>
    <row r="858" spans="13:25" ht="112.5">
      <c r="M858" s="25" t="s">
        <v>9</v>
      </c>
      <c r="N858" s="26" t="s">
        <v>320</v>
      </c>
      <c r="O858" s="27">
        <v>505</v>
      </c>
      <c r="P858" s="28">
        <v>14</v>
      </c>
      <c r="Q858" s="28">
        <v>1</v>
      </c>
      <c r="R858" s="28" t="s">
        <v>14</v>
      </c>
      <c r="S858" s="29" t="s">
        <v>43</v>
      </c>
      <c r="T858" s="28" t="s">
        <v>14</v>
      </c>
      <c r="U858" s="30" t="s">
        <v>1</v>
      </c>
      <c r="V858" s="31" t="s">
        <v>9</v>
      </c>
      <c r="W858" s="32">
        <v>31325690</v>
      </c>
      <c r="X858" s="33">
        <v>31325690</v>
      </c>
      <c r="Y858" s="62">
        <f t="shared" si="19"/>
        <v>100</v>
      </c>
    </row>
    <row r="859" spans="13:25" ht="131.25">
      <c r="M859" s="25" t="s">
        <v>9</v>
      </c>
      <c r="N859" s="26" t="s">
        <v>298</v>
      </c>
      <c r="O859" s="27">
        <v>505</v>
      </c>
      <c r="P859" s="28">
        <v>14</v>
      </c>
      <c r="Q859" s="28">
        <v>1</v>
      </c>
      <c r="R859" s="28" t="s">
        <v>14</v>
      </c>
      <c r="S859" s="29" t="s">
        <v>43</v>
      </c>
      <c r="T859" s="28" t="s">
        <v>14</v>
      </c>
      <c r="U859" s="30" t="s">
        <v>50</v>
      </c>
      <c r="V859" s="31" t="s">
        <v>9</v>
      </c>
      <c r="W859" s="32">
        <v>31325690</v>
      </c>
      <c r="X859" s="33">
        <v>31325690</v>
      </c>
      <c r="Y859" s="62">
        <f t="shared" si="19"/>
        <v>100</v>
      </c>
    </row>
    <row r="860" spans="13:25" ht="18.75">
      <c r="M860" s="25" t="s">
        <v>9</v>
      </c>
      <c r="N860" s="26" t="s">
        <v>45</v>
      </c>
      <c r="O860" s="27">
        <v>505</v>
      </c>
      <c r="P860" s="28">
        <v>14</v>
      </c>
      <c r="Q860" s="28">
        <v>1</v>
      </c>
      <c r="R860" s="28" t="s">
        <v>14</v>
      </c>
      <c r="S860" s="29" t="s">
        <v>43</v>
      </c>
      <c r="T860" s="28" t="s">
        <v>14</v>
      </c>
      <c r="U860" s="30" t="s">
        <v>50</v>
      </c>
      <c r="V860" s="31">
        <v>500</v>
      </c>
      <c r="W860" s="32">
        <v>31325690</v>
      </c>
      <c r="X860" s="33">
        <v>31325690</v>
      </c>
      <c r="Y860" s="62">
        <f t="shared" si="19"/>
        <v>100</v>
      </c>
    </row>
    <row r="861" spans="13:25" ht="18.75">
      <c r="M861" s="25" t="s">
        <v>9</v>
      </c>
      <c r="N861" s="26" t="s">
        <v>44</v>
      </c>
      <c r="O861" s="27">
        <v>505</v>
      </c>
      <c r="P861" s="28">
        <v>14</v>
      </c>
      <c r="Q861" s="28">
        <v>1</v>
      </c>
      <c r="R861" s="28" t="s">
        <v>14</v>
      </c>
      <c r="S861" s="29" t="s">
        <v>43</v>
      </c>
      <c r="T861" s="28" t="s">
        <v>14</v>
      </c>
      <c r="U861" s="30" t="s">
        <v>50</v>
      </c>
      <c r="V861" s="31" t="s">
        <v>42</v>
      </c>
      <c r="W861" s="32">
        <v>31325690</v>
      </c>
      <c r="X861" s="33">
        <v>31325690</v>
      </c>
      <c r="Y861" s="62">
        <f t="shared" si="19"/>
        <v>100</v>
      </c>
    </row>
    <row r="862" spans="13:25" ht="37.5">
      <c r="M862" s="25" t="s">
        <v>9</v>
      </c>
      <c r="N862" s="26" t="s">
        <v>486</v>
      </c>
      <c r="O862" s="27">
        <v>505</v>
      </c>
      <c r="P862" s="28">
        <v>14</v>
      </c>
      <c r="Q862" s="28">
        <v>3</v>
      </c>
      <c r="R862" s="28" t="s">
        <v>9</v>
      </c>
      <c r="S862" s="29" t="s">
        <v>9</v>
      </c>
      <c r="T862" s="28" t="s">
        <v>9</v>
      </c>
      <c r="U862" s="30" t="s">
        <v>9</v>
      </c>
      <c r="V862" s="31" t="s">
        <v>9</v>
      </c>
      <c r="W862" s="32">
        <v>151422.57</v>
      </c>
      <c r="X862" s="32">
        <v>151422.57</v>
      </c>
      <c r="Y862" s="62">
        <f t="shared" si="19"/>
        <v>100</v>
      </c>
    </row>
    <row r="863" spans="13:25" ht="131.25">
      <c r="M863" s="25" t="s">
        <v>9</v>
      </c>
      <c r="N863" s="26" t="s">
        <v>302</v>
      </c>
      <c r="O863" s="27">
        <v>505</v>
      </c>
      <c r="P863" s="28">
        <v>14</v>
      </c>
      <c r="Q863" s="28">
        <v>3</v>
      </c>
      <c r="R863" s="28" t="s">
        <v>14</v>
      </c>
      <c r="S863" s="29" t="s">
        <v>39</v>
      </c>
      <c r="T863" s="28" t="s">
        <v>2</v>
      </c>
      <c r="U863" s="30" t="s">
        <v>1</v>
      </c>
      <c r="V863" s="31" t="s">
        <v>9</v>
      </c>
      <c r="W863" s="32">
        <v>151422.57</v>
      </c>
      <c r="X863" s="32">
        <v>151422.57</v>
      </c>
      <c r="Y863" s="62">
        <f t="shared" si="19"/>
        <v>100</v>
      </c>
    </row>
    <row r="864" spans="13:25" ht="131.25">
      <c r="M864" s="25" t="s">
        <v>9</v>
      </c>
      <c r="N864" s="26" t="s">
        <v>47</v>
      </c>
      <c r="O864" s="27">
        <v>505</v>
      </c>
      <c r="P864" s="28">
        <v>14</v>
      </c>
      <c r="Q864" s="28">
        <v>3</v>
      </c>
      <c r="R864" s="28" t="s">
        <v>14</v>
      </c>
      <c r="S864" s="29" t="s">
        <v>43</v>
      </c>
      <c r="T864" s="28" t="s">
        <v>2</v>
      </c>
      <c r="U864" s="30" t="s">
        <v>1</v>
      </c>
      <c r="V864" s="31" t="s">
        <v>9</v>
      </c>
      <c r="W864" s="32">
        <v>151422.57</v>
      </c>
      <c r="X864" s="32">
        <v>151422.57</v>
      </c>
      <c r="Y864" s="62">
        <f t="shared" si="19"/>
        <v>100</v>
      </c>
    </row>
    <row r="865" spans="13:25" ht="112.5">
      <c r="M865" s="25" t="s">
        <v>9</v>
      </c>
      <c r="N865" s="26" t="s">
        <v>320</v>
      </c>
      <c r="O865" s="27">
        <v>505</v>
      </c>
      <c r="P865" s="28">
        <v>14</v>
      </c>
      <c r="Q865" s="28">
        <v>3</v>
      </c>
      <c r="R865" s="28" t="s">
        <v>14</v>
      </c>
      <c r="S865" s="29" t="s">
        <v>43</v>
      </c>
      <c r="T865" s="28" t="s">
        <v>14</v>
      </c>
      <c r="U865" s="30" t="s">
        <v>1</v>
      </c>
      <c r="V865" s="31" t="s">
        <v>9</v>
      </c>
      <c r="W865" s="32">
        <v>151422.57</v>
      </c>
      <c r="X865" s="32">
        <v>151422.57</v>
      </c>
      <c r="Y865" s="62">
        <f t="shared" si="19"/>
        <v>100</v>
      </c>
    </row>
    <row r="866" spans="13:25" ht="131.25">
      <c r="M866" s="25" t="s">
        <v>9</v>
      </c>
      <c r="N866" s="26" t="s">
        <v>419</v>
      </c>
      <c r="O866" s="27">
        <v>505</v>
      </c>
      <c r="P866" s="28">
        <v>14</v>
      </c>
      <c r="Q866" s="28">
        <v>3</v>
      </c>
      <c r="R866" s="28" t="s">
        <v>14</v>
      </c>
      <c r="S866" s="29" t="s">
        <v>43</v>
      </c>
      <c r="T866" s="28" t="s">
        <v>14</v>
      </c>
      <c r="U866" s="30" t="s">
        <v>178</v>
      </c>
      <c r="V866" s="31" t="s">
        <v>9</v>
      </c>
      <c r="W866" s="32">
        <v>151422.57</v>
      </c>
      <c r="X866" s="32">
        <v>151422.57</v>
      </c>
      <c r="Y866" s="62">
        <f t="shared" si="19"/>
        <v>100</v>
      </c>
    </row>
    <row r="867" spans="13:25" ht="18.75">
      <c r="M867" s="25" t="s">
        <v>9</v>
      </c>
      <c r="N867" s="26" t="s">
        <v>45</v>
      </c>
      <c r="O867" s="27">
        <v>505</v>
      </c>
      <c r="P867" s="28">
        <v>14</v>
      </c>
      <c r="Q867" s="28">
        <v>3</v>
      </c>
      <c r="R867" s="28" t="s">
        <v>14</v>
      </c>
      <c r="S867" s="29" t="s">
        <v>43</v>
      </c>
      <c r="T867" s="28" t="s">
        <v>14</v>
      </c>
      <c r="U867" s="30" t="s">
        <v>178</v>
      </c>
      <c r="V867" s="31">
        <v>500</v>
      </c>
      <c r="W867" s="32">
        <v>151422.57</v>
      </c>
      <c r="X867" s="32">
        <v>151422.57</v>
      </c>
      <c r="Y867" s="62">
        <f t="shared" si="19"/>
        <v>100</v>
      </c>
    </row>
    <row r="868" spans="13:25" ht="18.75">
      <c r="M868" s="25" t="s">
        <v>9</v>
      </c>
      <c r="N868" s="26" t="s">
        <v>369</v>
      </c>
      <c r="O868" s="27">
        <v>505</v>
      </c>
      <c r="P868" s="28">
        <v>14</v>
      </c>
      <c r="Q868" s="28">
        <v>3</v>
      </c>
      <c r="R868" s="28" t="s">
        <v>14</v>
      </c>
      <c r="S868" s="29" t="s">
        <v>43</v>
      </c>
      <c r="T868" s="28" t="s">
        <v>14</v>
      </c>
      <c r="U868" s="30" t="s">
        <v>178</v>
      </c>
      <c r="V868" s="31" t="s">
        <v>370</v>
      </c>
      <c r="W868" s="32">
        <v>151422.57</v>
      </c>
      <c r="X868" s="32">
        <v>151422.57</v>
      </c>
      <c r="Y868" s="62">
        <f t="shared" si="19"/>
        <v>100</v>
      </c>
    </row>
    <row r="869" spans="13:25" s="44" customFormat="1" ht="18.75">
      <c r="M869" s="64"/>
      <c r="N869" s="64" t="s">
        <v>0</v>
      </c>
      <c r="O869" s="65"/>
      <c r="P869" s="66"/>
      <c r="Q869" s="66"/>
      <c r="R869" s="66"/>
      <c r="S869" s="66"/>
      <c r="T869" s="66"/>
      <c r="U869" s="66"/>
      <c r="V869" s="67"/>
      <c r="W869" s="68">
        <f>W11+W401+W566+W767</f>
        <v>753192059.96999991</v>
      </c>
      <c r="X869" s="68">
        <f>X11+X401+X566+X767</f>
        <v>741361131.03999984</v>
      </c>
      <c r="Y869" s="43">
        <f t="shared" si="19"/>
        <v>98.429228139968544</v>
      </c>
    </row>
  </sheetData>
  <mergeCells count="461">
    <mergeCell ref="B34:L34"/>
    <mergeCell ref="I29:L29"/>
    <mergeCell ref="B290:L290"/>
    <mergeCell ref="H418:L418"/>
    <mergeCell ref="I416:L416"/>
    <mergeCell ref="I394:L394"/>
    <mergeCell ref="B334:L334"/>
    <mergeCell ref="D320:L320"/>
    <mergeCell ref="I374:L374"/>
    <mergeCell ref="I358:L358"/>
    <mergeCell ref="H348:L348"/>
    <mergeCell ref="H351:L351"/>
    <mergeCell ref="H354:L354"/>
    <mergeCell ref="J347:L347"/>
    <mergeCell ref="I352:L352"/>
    <mergeCell ref="J345:L345"/>
    <mergeCell ref="J397:L397"/>
    <mergeCell ref="J393:L393"/>
    <mergeCell ref="B388:L388"/>
    <mergeCell ref="B399:L399"/>
    <mergeCell ref="B407:L407"/>
    <mergeCell ref="J382:L382"/>
    <mergeCell ref="I309:L309"/>
    <mergeCell ref="I312:L312"/>
    <mergeCell ref="B364:L364"/>
    <mergeCell ref="I318:L318"/>
    <mergeCell ref="I325:L325"/>
    <mergeCell ref="I328:L328"/>
    <mergeCell ref="I331:L331"/>
    <mergeCell ref="H337:L337"/>
    <mergeCell ref="J332:L332"/>
    <mergeCell ref="B336:L336"/>
    <mergeCell ref="B321:L321"/>
    <mergeCell ref="I338:L338"/>
    <mergeCell ref="B323:L323"/>
    <mergeCell ref="B322:L322"/>
    <mergeCell ref="J353:L353"/>
    <mergeCell ref="J343:L343"/>
    <mergeCell ref="I346:L346"/>
    <mergeCell ref="I349:L349"/>
    <mergeCell ref="D333:L333"/>
    <mergeCell ref="B340:L340"/>
    <mergeCell ref="H341:L341"/>
    <mergeCell ref="B335:L335"/>
    <mergeCell ref="B339:L339"/>
    <mergeCell ref="J257:L257"/>
    <mergeCell ref="H154:L154"/>
    <mergeCell ref="B142:L142"/>
    <mergeCell ref="H179:L179"/>
    <mergeCell ref="H173:L173"/>
    <mergeCell ref="B197:L197"/>
    <mergeCell ref="H191:L191"/>
    <mergeCell ref="H198:L198"/>
    <mergeCell ref="J194:L194"/>
    <mergeCell ref="I180:L180"/>
    <mergeCell ref="H229:L229"/>
    <mergeCell ref="I234:L234"/>
    <mergeCell ref="J238:L238"/>
    <mergeCell ref="J242:L242"/>
    <mergeCell ref="J244:L244"/>
    <mergeCell ref="J246:L246"/>
    <mergeCell ref="I245:L245"/>
    <mergeCell ref="I248:L248"/>
    <mergeCell ref="I252:L252"/>
    <mergeCell ref="H150:L150"/>
    <mergeCell ref="J76:L76"/>
    <mergeCell ref="J79:L79"/>
    <mergeCell ref="J86:L86"/>
    <mergeCell ref="J94:L94"/>
    <mergeCell ref="J101:L101"/>
    <mergeCell ref="J104:L104"/>
    <mergeCell ref="J107:L107"/>
    <mergeCell ref="J114:L114"/>
    <mergeCell ref="I403:L403"/>
    <mergeCell ref="I392:L392"/>
    <mergeCell ref="J404:L404"/>
    <mergeCell ref="B405:L405"/>
    <mergeCell ref="I279:L279"/>
    <mergeCell ref="J37:L37"/>
    <mergeCell ref="J39:L39"/>
    <mergeCell ref="J41:L41"/>
    <mergeCell ref="I51:L51"/>
    <mergeCell ref="J68:L68"/>
    <mergeCell ref="J55:L55"/>
    <mergeCell ref="J67:L67"/>
    <mergeCell ref="I57:L57"/>
    <mergeCell ref="I59:L59"/>
    <mergeCell ref="I61:L61"/>
    <mergeCell ref="I64:L64"/>
    <mergeCell ref="I66:L66"/>
    <mergeCell ref="J58:L58"/>
    <mergeCell ref="J60:L60"/>
    <mergeCell ref="J62:L62"/>
    <mergeCell ref="J65:L65"/>
    <mergeCell ref="I237:L237"/>
    <mergeCell ref="I241:L241"/>
    <mergeCell ref="I243:L243"/>
    <mergeCell ref="I342:L342"/>
    <mergeCell ref="H308:L308"/>
    <mergeCell ref="H317:L317"/>
    <mergeCell ref="H324:L324"/>
    <mergeCell ref="J417:L417"/>
    <mergeCell ref="J420:L420"/>
    <mergeCell ref="B401:L401"/>
    <mergeCell ref="B409:L409"/>
    <mergeCell ref="B414:L414"/>
    <mergeCell ref="D406:L406"/>
    <mergeCell ref="I377:L377"/>
    <mergeCell ref="J372:L372"/>
    <mergeCell ref="I381:L381"/>
    <mergeCell ref="H376:L376"/>
    <mergeCell ref="H380:L380"/>
    <mergeCell ref="J378:L378"/>
    <mergeCell ref="J379:L379"/>
    <mergeCell ref="D384:L384"/>
    <mergeCell ref="J383:L383"/>
    <mergeCell ref="D387:L387"/>
    <mergeCell ref="H410:L410"/>
    <mergeCell ref="J395:L395"/>
    <mergeCell ref="I411:L411"/>
    <mergeCell ref="I396:L396"/>
    <mergeCell ref="H292:L292"/>
    <mergeCell ref="B259:L259"/>
    <mergeCell ref="J300:L300"/>
    <mergeCell ref="J307:L307"/>
    <mergeCell ref="J310:L310"/>
    <mergeCell ref="J313:L313"/>
    <mergeCell ref="J319:L319"/>
    <mergeCell ref="J326:L326"/>
    <mergeCell ref="J329:L329"/>
    <mergeCell ref="B315:L315"/>
    <mergeCell ref="B250:L250"/>
    <mergeCell ref="B195:L195"/>
    <mergeCell ref="I344:L344"/>
    <mergeCell ref="D225:L225"/>
    <mergeCell ref="H295:L295"/>
    <mergeCell ref="I271:L271"/>
    <mergeCell ref="D262:L262"/>
    <mergeCell ref="I293:L293"/>
    <mergeCell ref="B285:L285"/>
    <mergeCell ref="J210:L210"/>
    <mergeCell ref="J219:L219"/>
    <mergeCell ref="J221:L221"/>
    <mergeCell ref="J223:L223"/>
    <mergeCell ref="J231:L231"/>
    <mergeCell ref="J233:L233"/>
    <mergeCell ref="I218:L218"/>
    <mergeCell ref="H266:L266"/>
    <mergeCell ref="I256:L256"/>
    <mergeCell ref="J294:L294"/>
    <mergeCell ref="H236:L236"/>
    <mergeCell ref="H287:L287"/>
    <mergeCell ref="I288:L288"/>
    <mergeCell ref="I275:L275"/>
    <mergeCell ref="I277:L277"/>
    <mergeCell ref="I151:L151"/>
    <mergeCell ref="I155:L155"/>
    <mergeCell ref="I199:L199"/>
    <mergeCell ref="I201:L201"/>
    <mergeCell ref="D213:L213"/>
    <mergeCell ref="J156:L156"/>
    <mergeCell ref="B157:L157"/>
    <mergeCell ref="I192:L192"/>
    <mergeCell ref="J165:L165"/>
    <mergeCell ref="B159:L159"/>
    <mergeCell ref="H170:L170"/>
    <mergeCell ref="B189:L189"/>
    <mergeCell ref="J152:L152"/>
    <mergeCell ref="I171:L171"/>
    <mergeCell ref="B177:L177"/>
    <mergeCell ref="I163:L163"/>
    <mergeCell ref="B211:L211"/>
    <mergeCell ref="H162:L162"/>
    <mergeCell ref="B160:L160"/>
    <mergeCell ref="H122:L122"/>
    <mergeCell ref="H135:L135"/>
    <mergeCell ref="J132:L132"/>
    <mergeCell ref="B134:L134"/>
    <mergeCell ref="J124:L124"/>
    <mergeCell ref="J127:L127"/>
    <mergeCell ref="B141:L141"/>
    <mergeCell ref="B148:L148"/>
    <mergeCell ref="B128:L128"/>
    <mergeCell ref="B140:L140"/>
    <mergeCell ref="H125:L125"/>
    <mergeCell ref="H130:L130"/>
    <mergeCell ref="B133:L133"/>
    <mergeCell ref="I136:L136"/>
    <mergeCell ref="I144:L144"/>
    <mergeCell ref="H143:L143"/>
    <mergeCell ref="D146:L146"/>
    <mergeCell ref="J137:L137"/>
    <mergeCell ref="J145:L145"/>
    <mergeCell ref="I131:L131"/>
    <mergeCell ref="I126:L126"/>
    <mergeCell ref="D139:L139"/>
    <mergeCell ref="H115:L115"/>
    <mergeCell ref="I113:L113"/>
    <mergeCell ref="B109:L109"/>
    <mergeCell ref="B98:L98"/>
    <mergeCell ref="B89:L89"/>
    <mergeCell ref="B96:L96"/>
    <mergeCell ref="D95:L95"/>
    <mergeCell ref="I106:L106"/>
    <mergeCell ref="H119:L119"/>
    <mergeCell ref="J117:L117"/>
    <mergeCell ref="J121:L121"/>
    <mergeCell ref="J71:L71"/>
    <mergeCell ref="J74:L74"/>
    <mergeCell ref="D88:L88"/>
    <mergeCell ref="B97:L97"/>
    <mergeCell ref="B110:L110"/>
    <mergeCell ref="B91:L91"/>
    <mergeCell ref="I38:L38"/>
    <mergeCell ref="I40:L40"/>
    <mergeCell ref="I47:L47"/>
    <mergeCell ref="B44:L44"/>
    <mergeCell ref="H54:L54"/>
    <mergeCell ref="J48:L48"/>
    <mergeCell ref="J52:L52"/>
    <mergeCell ref="B90:L90"/>
    <mergeCell ref="H56:L56"/>
    <mergeCell ref="I70:L70"/>
    <mergeCell ref="I73:L73"/>
    <mergeCell ref="I75:L75"/>
    <mergeCell ref="I78:L78"/>
    <mergeCell ref="I80:L80"/>
    <mergeCell ref="I85:L85"/>
    <mergeCell ref="J81:L81"/>
    <mergeCell ref="I116:L116"/>
    <mergeCell ref="D459:L459"/>
    <mergeCell ref="B457:L457"/>
    <mergeCell ref="H443:L443"/>
    <mergeCell ref="H451:L451"/>
    <mergeCell ref="D439:L439"/>
    <mergeCell ref="D447:L447"/>
    <mergeCell ref="H429:L429"/>
    <mergeCell ref="B456:L456"/>
    <mergeCell ref="B441:L441"/>
    <mergeCell ref="B438:L438"/>
    <mergeCell ref="B446:L446"/>
    <mergeCell ref="B432:L432"/>
    <mergeCell ref="B442:L442"/>
    <mergeCell ref="B458:L458"/>
    <mergeCell ref="B455:L455"/>
    <mergeCell ref="H433:L433"/>
    <mergeCell ref="J437:L437"/>
    <mergeCell ref="B440:L440"/>
    <mergeCell ref="J428:L428"/>
    <mergeCell ref="I419:L419"/>
    <mergeCell ref="B367:L367"/>
    <mergeCell ref="I422:L422"/>
    <mergeCell ref="J164:L164"/>
    <mergeCell ref="B176:L176"/>
    <mergeCell ref="B188:L188"/>
    <mergeCell ref="I254:L254"/>
    <mergeCell ref="H327:L327"/>
    <mergeCell ref="H330:L330"/>
    <mergeCell ref="B286:L286"/>
    <mergeCell ref="H274:L274"/>
    <mergeCell ref="J181:L181"/>
    <mergeCell ref="J186:L186"/>
    <mergeCell ref="J202:L202"/>
    <mergeCell ref="J206:L206"/>
    <mergeCell ref="H251:L251"/>
    <mergeCell ref="B196:L196"/>
    <mergeCell ref="H240:L240"/>
    <mergeCell ref="H247:L247"/>
    <mergeCell ref="H184:L184"/>
    <mergeCell ref="B182:L182"/>
    <mergeCell ref="B190:L190"/>
    <mergeCell ref="J253:L253"/>
    <mergeCell ref="I362:L362"/>
    <mergeCell ref="H373:L373"/>
    <mergeCell ref="B360:L360"/>
    <mergeCell ref="B368:L368"/>
    <mergeCell ref="I167:L167"/>
    <mergeCell ref="I370:L370"/>
    <mergeCell ref="B449:L449"/>
    <mergeCell ref="B448:L448"/>
    <mergeCell ref="D454:L454"/>
    <mergeCell ref="J445:L445"/>
    <mergeCell ref="I444:L444"/>
    <mergeCell ref="J431:L431"/>
    <mergeCell ref="B413:L413"/>
    <mergeCell ref="I452:L452"/>
    <mergeCell ref="B450:L450"/>
    <mergeCell ref="J435:L435"/>
    <mergeCell ref="I427:L427"/>
    <mergeCell ref="I430:L430"/>
    <mergeCell ref="I434:L434"/>
    <mergeCell ref="J453:L453"/>
    <mergeCell ref="I436:L436"/>
    <mergeCell ref="H426:L426"/>
    <mergeCell ref="J423:L423"/>
    <mergeCell ref="J425:L425"/>
    <mergeCell ref="J371:L371"/>
    <mergeCell ref="H357:L357"/>
    <mergeCell ref="H361:L361"/>
    <mergeCell ref="H369:L369"/>
    <mergeCell ref="D365:L365"/>
    <mergeCell ref="B314:L314"/>
    <mergeCell ref="H305:L305"/>
    <mergeCell ref="I424:L424"/>
    <mergeCell ref="J421:L421"/>
    <mergeCell ref="H415:L415"/>
    <mergeCell ref="B386:L386"/>
    <mergeCell ref="J350:L350"/>
    <mergeCell ref="I355:L355"/>
    <mergeCell ref="J356:L356"/>
    <mergeCell ref="J375:L375"/>
    <mergeCell ref="B385:L385"/>
    <mergeCell ref="B412:L412"/>
    <mergeCell ref="B389:L389"/>
    <mergeCell ref="B400:L400"/>
    <mergeCell ref="D398:L398"/>
    <mergeCell ref="B390:L390"/>
    <mergeCell ref="H391:L391"/>
    <mergeCell ref="H402:L402"/>
    <mergeCell ref="B408:L408"/>
    <mergeCell ref="B366:L366"/>
    <mergeCell ref="I174:L174"/>
    <mergeCell ref="H260:L260"/>
    <mergeCell ref="I232:L232"/>
    <mergeCell ref="B265:L265"/>
    <mergeCell ref="B282:L282"/>
    <mergeCell ref="H298:L298"/>
    <mergeCell ref="J297:L297"/>
    <mergeCell ref="J261:L261"/>
    <mergeCell ref="J268:L268"/>
    <mergeCell ref="J270:L270"/>
    <mergeCell ref="J272:L272"/>
    <mergeCell ref="J276:L276"/>
    <mergeCell ref="J278:L278"/>
    <mergeCell ref="J280:L280"/>
    <mergeCell ref="J289:L289"/>
    <mergeCell ref="I296:L296"/>
    <mergeCell ref="B258:L258"/>
    <mergeCell ref="B264:L264"/>
    <mergeCell ref="B302:L302"/>
    <mergeCell ref="B303:L303"/>
    <mergeCell ref="H311:L311"/>
    <mergeCell ref="J359:L359"/>
    <mergeCell ref="J363:L363"/>
    <mergeCell ref="D283:L283"/>
    <mergeCell ref="B216:L216"/>
    <mergeCell ref="B228:L228"/>
    <mergeCell ref="B273:L273"/>
    <mergeCell ref="I267:L267"/>
    <mergeCell ref="I269:L269"/>
    <mergeCell ref="D291:L291"/>
    <mergeCell ref="B281:L281"/>
    <mergeCell ref="B316:L316"/>
    <mergeCell ref="I222:L222"/>
    <mergeCell ref="I230:L230"/>
    <mergeCell ref="B227:L227"/>
    <mergeCell ref="J235:L235"/>
    <mergeCell ref="I220:L220"/>
    <mergeCell ref="B304:L304"/>
    <mergeCell ref="D301:L301"/>
    <mergeCell ref="I306:L306"/>
    <mergeCell ref="I299:L299"/>
    <mergeCell ref="B226:L226"/>
    <mergeCell ref="B263:L263"/>
    <mergeCell ref="B284:L284"/>
    <mergeCell ref="J249:L249"/>
    <mergeCell ref="J255:L255"/>
    <mergeCell ref="B239:L239"/>
    <mergeCell ref="B203:L203"/>
    <mergeCell ref="I193:L193"/>
    <mergeCell ref="J168:L168"/>
    <mergeCell ref="J172:L172"/>
    <mergeCell ref="J175:L175"/>
    <mergeCell ref="B161:L161"/>
    <mergeCell ref="B169:L169"/>
    <mergeCell ref="D187:L187"/>
    <mergeCell ref="H166:L166"/>
    <mergeCell ref="B178:L178"/>
    <mergeCell ref="B183:L183"/>
    <mergeCell ref="I185:L185"/>
    <mergeCell ref="D83:L83"/>
    <mergeCell ref="B212:L212"/>
    <mergeCell ref="B224:L224"/>
    <mergeCell ref="H63:L63"/>
    <mergeCell ref="H69:L69"/>
    <mergeCell ref="H72:L72"/>
    <mergeCell ref="H77:L77"/>
    <mergeCell ref="D108:L108"/>
    <mergeCell ref="D118:L118"/>
    <mergeCell ref="B207:L207"/>
    <mergeCell ref="D158:L158"/>
    <mergeCell ref="B111:L111"/>
    <mergeCell ref="B147:L147"/>
    <mergeCell ref="B214:L214"/>
    <mergeCell ref="B215:L215"/>
    <mergeCell ref="I209:L209"/>
    <mergeCell ref="H217:L217"/>
    <mergeCell ref="B149:L149"/>
    <mergeCell ref="B153:L153"/>
    <mergeCell ref="H200:L200"/>
    <mergeCell ref="H204:L204"/>
    <mergeCell ref="H208:L208"/>
    <mergeCell ref="I205:L205"/>
    <mergeCell ref="B138:L138"/>
    <mergeCell ref="D13:L13"/>
    <mergeCell ref="D22:L22"/>
    <mergeCell ref="D31:L31"/>
    <mergeCell ref="H35:L35"/>
    <mergeCell ref="H46:L46"/>
    <mergeCell ref="H50:L50"/>
    <mergeCell ref="I100:L100"/>
    <mergeCell ref="B15:L15"/>
    <mergeCell ref="I103:L103"/>
    <mergeCell ref="J30:L30"/>
    <mergeCell ref="I36:L36"/>
    <mergeCell ref="I27:L27"/>
    <mergeCell ref="B53:L53"/>
    <mergeCell ref="D42:L42"/>
    <mergeCell ref="B45:L45"/>
    <mergeCell ref="B49:L49"/>
    <mergeCell ref="B16:L16"/>
    <mergeCell ref="J19:L19"/>
    <mergeCell ref="J28:L28"/>
    <mergeCell ref="B129:L129"/>
    <mergeCell ref="I120:L120"/>
    <mergeCell ref="I123:L123"/>
    <mergeCell ref="B82:L82"/>
    <mergeCell ref="W7:W9"/>
    <mergeCell ref="X7:X9"/>
    <mergeCell ref="Y7:Y9"/>
    <mergeCell ref="U2:Y2"/>
    <mergeCell ref="U3:Y3"/>
    <mergeCell ref="U4:Y4"/>
    <mergeCell ref="N5:Y5"/>
    <mergeCell ref="M7:M9"/>
    <mergeCell ref="N7:N9"/>
    <mergeCell ref="R9:U9"/>
    <mergeCell ref="R10:U10"/>
    <mergeCell ref="O7:V8"/>
    <mergeCell ref="H84:L84"/>
    <mergeCell ref="H92:L92"/>
    <mergeCell ref="H99:L99"/>
    <mergeCell ref="H102:L102"/>
    <mergeCell ref="H105:L105"/>
    <mergeCell ref="H112:L112"/>
    <mergeCell ref="I93:L93"/>
    <mergeCell ref="B20:L20"/>
    <mergeCell ref="I18:L18"/>
    <mergeCell ref="B87:L87"/>
    <mergeCell ref="B11:L11"/>
    <mergeCell ref="H17:L17"/>
    <mergeCell ref="H26:L26"/>
    <mergeCell ref="B14:L14"/>
    <mergeCell ref="B23:L23"/>
    <mergeCell ref="B32:L32"/>
    <mergeCell ref="B43:L43"/>
    <mergeCell ref="B12:L12"/>
    <mergeCell ref="B21:L21"/>
    <mergeCell ref="B24:L24"/>
    <mergeCell ref="B33:L33"/>
    <mergeCell ref="B25:L25"/>
  </mergeCells>
  <printOptions horizontalCentered="1"/>
  <pageMargins left="0" right="0" top="0.59055118110236227" bottom="0.19685039370078741" header="0.31496062992125984" footer="0"/>
  <pageSetup paperSize="9" scale="6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 Табл.№6</vt:lpstr>
      <vt:lpstr>'Приложение №5 Табл.№6'!Заголовки_для_печати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Cisevich</dc:creator>
  <cp:lastModifiedBy>MARINA</cp:lastModifiedBy>
  <cp:lastPrinted>2024-04-27T04:09:54Z</cp:lastPrinted>
  <dcterms:created xsi:type="dcterms:W3CDTF">2017-03-22T11:43:16Z</dcterms:created>
  <dcterms:modified xsi:type="dcterms:W3CDTF">2024-04-27T04:22:16Z</dcterms:modified>
</cp:coreProperties>
</file>