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604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<sst xmlns="http://schemas.openxmlformats.org/spreadsheetml/2006/main" count="89" uniqueCount="52">
  <si>
    <t xml:space="preserve">Приложение  2
к решению Совета Павлоградского  района Омской области "О внесении изменений в решение Совета Павлоградского городского поселения  "О бюджете Павлоградского  городского поселения Павлоградского муниципального района Омской области на 2025 год и на плановый период 2026 и 2027 годов "
</t>
  </si>
  <si>
    <t xml:space="preserve">Приложение  3
к решению Совета Павлоградского  городского  поселения "О бюджете Павлоградского  городского поселения Павлоградского муниципального района Омской области на 2025 год и на плановый период 2026 и 2027 годов "
</t>
  </si>
  <si>
    <t xml:space="preserve">РАСПРЕДЕЛЕНИЕ
бюджетных ассигнований бюджета поселения по разделам и подразделам классификации расходов бюджета
 на 2025 год и на плановый период 2026 и 2027 годов
</t>
  </si>
  <si>
    <t>Наименование показателя</t>
  </si>
  <si>
    <t>Рз</t>
  </si>
  <si>
    <t xml:space="preserve">  Пр</t>
  </si>
  <si>
    <t>Сумма, рублей</t>
  </si>
  <si>
    <t>2025 год</t>
  </si>
  <si>
    <t>2026 год</t>
  </si>
  <si>
    <t>2027 год</t>
  </si>
  <si>
    <t>Всего</t>
  </si>
  <si>
    <t>в том числе за счет поступлений целевого характера</t>
  </si>
  <si>
    <t>2</t>
  </si>
  <si>
    <t>3</t>
  </si>
  <si>
    <t>5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</si>
  <si>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</si>
  <si>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</si>
  <si>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</si>
  <si>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Феедерации 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</si>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</sst>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26">
    <font>
      <sz val="11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9"/>
      <color theme="1"/>
      <name val="Times New Roman"/>
      <charset val="204"/>
    </font>
    <font>
      <sz val="12"/>
      <color rgb="FF00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Fill="1"/>
    <xf numFmtId="49" fontId="2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top" wrapText="1"/>
    </xf>
    <xf numFmtId="180" fontId="3" fillId="0" borderId="8" xfId="0" applyNumberFormat="1" applyFont="1" applyBorder="1" applyAlignment="1">
      <alignment horizontal="right" vertical="top" wrapText="1"/>
    </xf>
    <xf numFmtId="180" fontId="5" fillId="0" borderId="8" xfId="0" applyNumberFormat="1" applyFont="1" applyBorder="1" applyAlignment="1">
      <alignment horizontal="right" vertical="top" wrapText="1"/>
    </xf>
    <xf numFmtId="180" fontId="3" fillId="0" borderId="8" xfId="0" applyNumberFormat="1" applyFont="1" applyFill="1" applyBorder="1" applyAlignment="1">
      <alignment horizontal="right" vertical="top" wrapText="1"/>
    </xf>
    <xf numFmtId="0" fontId="3" fillId="0" borderId="8" xfId="0" applyFont="1" applyBorder="1" applyAlignment="1">
      <alignment horizontal="left" vertical="top" wrapText="1"/>
    </xf>
    <xf numFmtId="180" fontId="2" fillId="0" borderId="0" xfId="0" applyNumberFormat="1" applyFont="1"/>
    <xf numFmtId="180" fontId="3" fillId="0" borderId="8" xfId="0" applyNumberFormat="1" applyFont="1" applyBorder="1" applyAlignment="1">
      <alignment horizontal="right" vertical="distributed" wrapText="1"/>
    </xf>
    <xf numFmtId="180" fontId="3" fillId="0" borderId="8" xfId="0" applyNumberFormat="1" applyFont="1" applyFill="1" applyBorder="1" applyAlignment="1">
      <alignment horizontal="right" vertical="distributed" wrapText="1"/>
    </xf>
    <xf numFmtId="0" fontId="3" fillId="0" borderId="8" xfId="0" applyFont="1" applyBorder="1" applyAlignment="1">
      <alignment horizontal="justify" wrapText="1"/>
    </xf>
    <xf numFmtId="180" fontId="3" fillId="0" borderId="8" xfId="0" applyNumberFormat="1" applyFont="1" applyBorder="1" applyAlignment="1">
      <alignment horizontal="right" wrapText="1"/>
    </xf>
    <xf numFmtId="0" fontId="3" fillId="0" borderId="0" xfId="0" applyFon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topLeftCell="A15" workbookViewId="0">
      <selection activeCell="D29" sqref="D29"/>
    </sheetView>
  </sheetViews>
  <sheetFormatPr defaultColWidth="9" defaultRowHeight="14.4"/>
  <cols>
    <col min="1" max="1" width="44.4444444444444" style="2" customWidth="1"/>
    <col min="2" max="2" width="6.55555555555556" style="3" customWidth="1"/>
    <col min="3" max="3" width="6.66666666666667" style="3" customWidth="1"/>
    <col min="4" max="4" width="14.4444444444444" style="2" customWidth="1"/>
    <col min="5" max="5" width="14.7777777777778" style="4" customWidth="1"/>
    <col min="6" max="6" width="13.8888888888889" style="2" customWidth="1"/>
    <col min="7" max="7" width="13" style="2" customWidth="1"/>
    <col min="8" max="8" width="13.8888888888889" style="5" customWidth="1"/>
    <col min="9" max="9" width="16.5555555555556" style="2" customWidth="1"/>
  </cols>
  <sheetData>
    <row r="1" ht="95.4" customHeight="1" spans="3:9">
      <c r="C1" s="6" t="s">
        <v>0</v>
      </c>
      <c r="D1" s="6"/>
      <c r="E1" s="6"/>
      <c r="F1" s="6"/>
      <c r="G1" s="6"/>
      <c r="H1" s="6"/>
      <c r="I1" s="6"/>
    </row>
    <row r="2" ht="68.4" customHeight="1" spans="3:9">
      <c r="C2" s="6" t="s">
        <v>1</v>
      </c>
      <c r="D2" s="6"/>
      <c r="E2" s="6"/>
      <c r="F2" s="6"/>
      <c r="G2" s="6"/>
      <c r="H2" s="6"/>
      <c r="I2" s="6"/>
    </row>
    <row r="3" ht="61.2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ht="15.6" customHeight="1" spans="1:9">
      <c r="A4" s="8" t="s">
        <v>3</v>
      </c>
      <c r="B4" s="9" t="s">
        <v>4</v>
      </c>
      <c r="C4" s="9" t="s">
        <v>5</v>
      </c>
      <c r="D4" s="10" t="s">
        <v>6</v>
      </c>
      <c r="E4" s="11"/>
      <c r="F4" s="11"/>
      <c r="G4" s="11"/>
      <c r="H4" s="11"/>
      <c r="I4" s="14"/>
    </row>
    <row r="5" ht="15.6" spans="1:9">
      <c r="A5" s="12"/>
      <c r="B5" s="13"/>
      <c r="C5" s="13"/>
      <c r="D5" s="10" t="s">
        <v>7</v>
      </c>
      <c r="E5" s="14"/>
      <c r="F5" s="10" t="s">
        <v>8</v>
      </c>
      <c r="G5" s="14"/>
      <c r="H5" s="10" t="s">
        <v>9</v>
      </c>
      <c r="I5" s="14"/>
    </row>
    <row r="6" s="1" customFormat="1" ht="63" customHeight="1" spans="1:9">
      <c r="A6" s="15"/>
      <c r="B6" s="16"/>
      <c r="C6" s="16"/>
      <c r="D6" s="17" t="s">
        <v>10</v>
      </c>
      <c r="E6" s="18" t="s">
        <v>11</v>
      </c>
      <c r="F6" s="17" t="s">
        <v>10</v>
      </c>
      <c r="G6" s="17" t="s">
        <v>11</v>
      </c>
      <c r="H6" s="19" t="s">
        <v>10</v>
      </c>
      <c r="I6" s="17" t="s">
        <v>11</v>
      </c>
    </row>
    <row r="7" ht="15.6" spans="1:9">
      <c r="A7" s="20">
        <v>1</v>
      </c>
      <c r="B7" s="21" t="s">
        <v>12</v>
      </c>
      <c r="C7" s="21" t="s">
        <v>13</v>
      </c>
      <c r="D7" s="20">
        <v>4</v>
      </c>
      <c r="E7" s="21" t="s">
        <v>14</v>
      </c>
      <c r="F7" s="20">
        <v>6</v>
      </c>
      <c r="G7" s="20">
        <v>7</v>
      </c>
      <c r="H7" s="22">
        <v>8</v>
      </c>
      <c r="I7" s="20">
        <v>9</v>
      </c>
    </row>
    <row r="8" ht="16.95" customHeight="1" spans="1:9">
      <c r="A8" s="23" t="s">
        <v>15</v>
      </c>
      <c r="B8" s="21" t="s">
        <v>16</v>
      </c>
      <c r="C8" s="21" t="s">
        <v>17</v>
      </c>
      <c r="D8" s="24">
        <f>D9+D10+D12+D13+D11</f>
        <v>19132318.01</v>
      </c>
      <c r="E8" s="25">
        <v>0</v>
      </c>
      <c r="F8" s="24">
        <v>18234573.01</v>
      </c>
      <c r="G8" s="24">
        <v>0</v>
      </c>
      <c r="H8" s="26">
        <v>18234573.01</v>
      </c>
      <c r="I8" s="24">
        <v>0</v>
      </c>
    </row>
    <row r="9" ht="44.4" customHeight="1" spans="1:9">
      <c r="A9" s="23" t="s">
        <v>18</v>
      </c>
      <c r="B9" s="21" t="s">
        <v>16</v>
      </c>
      <c r="C9" s="21" t="s">
        <v>19</v>
      </c>
      <c r="D9" s="24">
        <v>1584742.32</v>
      </c>
      <c r="E9" s="24">
        <v>0</v>
      </c>
      <c r="F9" s="24">
        <v>1584742.32</v>
      </c>
      <c r="G9" s="24">
        <v>0</v>
      </c>
      <c r="H9" s="24">
        <v>1584742.32</v>
      </c>
      <c r="I9" s="24">
        <v>0</v>
      </c>
    </row>
    <row r="10" ht="78" spans="1:9">
      <c r="A10" s="23" t="s">
        <v>20</v>
      </c>
      <c r="B10" s="21" t="s">
        <v>16</v>
      </c>
      <c r="C10" s="21" t="s">
        <v>21</v>
      </c>
      <c r="D10" s="24">
        <v>5906077.68</v>
      </c>
      <c r="E10" s="24">
        <v>0</v>
      </c>
      <c r="F10" s="24">
        <v>5554357.68</v>
      </c>
      <c r="G10" s="24">
        <v>0</v>
      </c>
      <c r="H10" s="24">
        <v>5554357.68</v>
      </c>
      <c r="I10" s="24">
        <v>0</v>
      </c>
    </row>
    <row r="11" ht="36" customHeight="1" spans="1:9">
      <c r="A11" s="23" t="s">
        <v>22</v>
      </c>
      <c r="B11" s="21" t="s">
        <v>16</v>
      </c>
      <c r="C11" s="21" t="s">
        <v>23</v>
      </c>
      <c r="D11" s="24">
        <v>20000</v>
      </c>
      <c r="E11" s="24">
        <v>0</v>
      </c>
      <c r="F11" s="24">
        <v>20000</v>
      </c>
      <c r="G11" s="24">
        <v>0</v>
      </c>
      <c r="H11" s="26">
        <v>20000</v>
      </c>
      <c r="I11" s="24">
        <v>0</v>
      </c>
    </row>
    <row r="12" ht="15.6" spans="1:9">
      <c r="A12" s="23" t="s">
        <v>24</v>
      </c>
      <c r="B12" s="21" t="s">
        <v>16</v>
      </c>
      <c r="C12" s="21" t="s">
        <v>25</v>
      </c>
      <c r="D12" s="24">
        <f>100000-20000-20000</f>
        <v>60000</v>
      </c>
      <c r="E12" s="24">
        <v>0</v>
      </c>
      <c r="F12" s="24">
        <v>100000</v>
      </c>
      <c r="G12" s="24">
        <v>0</v>
      </c>
      <c r="H12" s="26">
        <v>100000</v>
      </c>
      <c r="I12" s="24">
        <v>0</v>
      </c>
    </row>
    <row r="13" ht="15.6" spans="1:9">
      <c r="A13" s="23" t="s">
        <v>26</v>
      </c>
      <c r="B13" s="21" t="s">
        <v>16</v>
      </c>
      <c r="C13" s="21" t="s">
        <v>27</v>
      </c>
      <c r="D13" s="24">
        <f>10971073.01+20000+425+300000-30000+300000</f>
        <v>11561498.01</v>
      </c>
      <c r="E13" s="24">
        <v>0</v>
      </c>
      <c r="F13" s="24">
        <v>10975473.01</v>
      </c>
      <c r="G13" s="24">
        <v>0</v>
      </c>
      <c r="H13" s="26">
        <v>10975473.01</v>
      </c>
      <c r="I13" s="24">
        <v>0</v>
      </c>
    </row>
    <row r="14" ht="31.2" spans="1:9">
      <c r="A14" s="23" t="s">
        <v>28</v>
      </c>
      <c r="B14" s="21" t="s">
        <v>29</v>
      </c>
      <c r="C14" s="21" t="s">
        <v>17</v>
      </c>
      <c r="D14" s="24">
        <f>D15+D16</f>
        <v>2482000</v>
      </c>
      <c r="E14" s="24">
        <v>0</v>
      </c>
      <c r="F14" s="24">
        <v>456000</v>
      </c>
      <c r="G14" s="24">
        <v>0</v>
      </c>
      <c r="H14" s="26">
        <v>456000</v>
      </c>
      <c r="I14" s="24">
        <v>0</v>
      </c>
    </row>
    <row r="15" ht="62.4" spans="1:9">
      <c r="A15" s="23" t="s">
        <v>30</v>
      </c>
      <c r="B15" s="21" t="s">
        <v>29</v>
      </c>
      <c r="C15" s="21" t="s">
        <v>31</v>
      </c>
      <c r="D15" s="24">
        <f>390000+1000000+200000+800000</f>
        <v>2390000</v>
      </c>
      <c r="E15" s="24">
        <v>0</v>
      </c>
      <c r="F15" s="24">
        <v>390000</v>
      </c>
      <c r="G15" s="24">
        <v>0</v>
      </c>
      <c r="H15" s="26">
        <v>390000</v>
      </c>
      <c r="I15" s="24">
        <v>0</v>
      </c>
    </row>
    <row r="16" ht="46.8" spans="1:9">
      <c r="A16" s="27" t="s">
        <v>32</v>
      </c>
      <c r="B16" s="21" t="s">
        <v>29</v>
      </c>
      <c r="C16" s="21" t="s">
        <v>33</v>
      </c>
      <c r="D16" s="24">
        <f>66000+26000</f>
        <v>92000</v>
      </c>
      <c r="E16" s="24">
        <v>0</v>
      </c>
      <c r="F16" s="24">
        <v>66000</v>
      </c>
      <c r="G16" s="24">
        <v>0</v>
      </c>
      <c r="H16" s="26">
        <v>66000</v>
      </c>
      <c r="I16" s="24">
        <v>0</v>
      </c>
    </row>
    <row r="17" ht="15.6" customHeight="1" spans="1:9">
      <c r="A17" s="23" t="s">
        <v>34</v>
      </c>
      <c r="B17" s="21" t="s">
        <v>21</v>
      </c>
      <c r="C17" s="21" t="s">
        <v>17</v>
      </c>
      <c r="D17" s="24">
        <f>D18+D19+D20</f>
        <v>6764430.47</v>
      </c>
      <c r="E17" s="24">
        <v>0</v>
      </c>
      <c r="F17" s="24">
        <v>4412010</v>
      </c>
      <c r="G17" s="28">
        <v>0</v>
      </c>
      <c r="H17" s="26">
        <v>4583550</v>
      </c>
      <c r="I17" s="24">
        <v>0</v>
      </c>
    </row>
    <row r="18" ht="15.6" spans="1:9">
      <c r="A18" s="23" t="s">
        <v>35</v>
      </c>
      <c r="B18" s="21" t="s">
        <v>21</v>
      </c>
      <c r="C18" s="21" t="s">
        <v>16</v>
      </c>
      <c r="D18" s="29">
        <f>383000+865000+774116.74+233783.26</f>
        <v>2255900</v>
      </c>
      <c r="E18" s="29">
        <v>0</v>
      </c>
      <c r="F18" s="29">
        <v>383000</v>
      </c>
      <c r="G18" s="29">
        <v>0</v>
      </c>
      <c r="H18" s="30">
        <v>383000</v>
      </c>
      <c r="I18" s="24">
        <v>0</v>
      </c>
    </row>
    <row r="19" ht="16.2" customHeight="1" spans="1:9">
      <c r="A19" s="23" t="s">
        <v>36</v>
      </c>
      <c r="B19" s="21" t="s">
        <v>21</v>
      </c>
      <c r="C19" s="21" t="s">
        <v>37</v>
      </c>
      <c r="D19" s="29">
        <f>3843470+390895.75+8164.72</f>
        <v>4242530.47</v>
      </c>
      <c r="E19" s="29">
        <v>0</v>
      </c>
      <c r="F19" s="29">
        <v>3763010</v>
      </c>
      <c r="G19" s="29">
        <v>0</v>
      </c>
      <c r="H19" s="30">
        <v>3934550</v>
      </c>
      <c r="I19" s="29">
        <v>0</v>
      </c>
    </row>
    <row r="20" ht="31.2" spans="1:9">
      <c r="A20" s="23" t="s">
        <v>38</v>
      </c>
      <c r="B20" s="21" t="s">
        <v>21</v>
      </c>
      <c r="C20" s="21" t="s">
        <v>39</v>
      </c>
      <c r="D20" s="24">
        <v>266000</v>
      </c>
      <c r="E20" s="24">
        <v>0</v>
      </c>
      <c r="F20" s="24">
        <v>266000</v>
      </c>
      <c r="G20" s="24">
        <v>0</v>
      </c>
      <c r="H20" s="26">
        <v>266000</v>
      </c>
      <c r="I20" s="24">
        <v>0</v>
      </c>
    </row>
    <row r="21" ht="16.95" customHeight="1" spans="1:9">
      <c r="A21" s="23" t="s">
        <v>40</v>
      </c>
      <c r="B21" s="21" t="s">
        <v>41</v>
      </c>
      <c r="C21" s="21" t="s">
        <v>17</v>
      </c>
      <c r="D21" s="24">
        <f>D23+D22</f>
        <v>20681890.19</v>
      </c>
      <c r="E21" s="25">
        <f>E23</f>
        <v>10000000</v>
      </c>
      <c r="F21" s="24">
        <v>9745854.99</v>
      </c>
      <c r="G21" s="24">
        <v>0</v>
      </c>
      <c r="H21" s="26">
        <v>9751798.23</v>
      </c>
      <c r="I21" s="24">
        <v>0</v>
      </c>
    </row>
    <row r="22" ht="16.95" customHeight="1" spans="1:9">
      <c r="A22" s="23" t="s">
        <v>42</v>
      </c>
      <c r="B22" s="21" t="s">
        <v>41</v>
      </c>
      <c r="C22" s="21" t="s">
        <v>19</v>
      </c>
      <c r="D22" s="24">
        <v>50000</v>
      </c>
      <c r="E22" s="25">
        <v>0</v>
      </c>
      <c r="F22" s="24">
        <v>0</v>
      </c>
      <c r="G22" s="24">
        <v>0</v>
      </c>
      <c r="H22" s="26">
        <v>0</v>
      </c>
      <c r="I22" s="24">
        <v>0</v>
      </c>
    </row>
    <row r="23" ht="17.4" customHeight="1" spans="1:9">
      <c r="A23" s="23" t="s">
        <v>43</v>
      </c>
      <c r="B23" s="21" t="s">
        <v>41</v>
      </c>
      <c r="C23" s="21" t="s">
        <v>29</v>
      </c>
      <c r="D23" s="24">
        <f>11486691.01+454524.34-50000+10000000-132661.75+499996.44-808759.85-200000-617900</f>
        <v>20631890.19</v>
      </c>
      <c r="E23" s="25">
        <v>10000000</v>
      </c>
      <c r="F23" s="24">
        <v>9745854.99</v>
      </c>
      <c r="G23" s="24">
        <v>0</v>
      </c>
      <c r="H23" s="26">
        <v>9751798.23</v>
      </c>
      <c r="I23" s="24">
        <v>0</v>
      </c>
    </row>
    <row r="24" ht="15.6" spans="1:9">
      <c r="A24" s="23" t="s">
        <v>44</v>
      </c>
      <c r="B24" s="21" t="s">
        <v>23</v>
      </c>
      <c r="C24" s="21" t="s">
        <v>17</v>
      </c>
      <c r="D24" s="24">
        <f>D25</f>
        <v>40000</v>
      </c>
      <c r="E24" s="24">
        <v>0</v>
      </c>
      <c r="F24" s="24">
        <v>30000</v>
      </c>
      <c r="G24" s="24">
        <v>0</v>
      </c>
      <c r="H24" s="26">
        <v>30000</v>
      </c>
      <c r="I24" s="24">
        <v>0</v>
      </c>
    </row>
    <row r="25" ht="15.6" spans="1:9">
      <c r="A25" s="23" t="s">
        <v>45</v>
      </c>
      <c r="B25" s="21" t="s">
        <v>23</v>
      </c>
      <c r="C25" s="21" t="s">
        <v>23</v>
      </c>
      <c r="D25" s="24">
        <f>30000+10000</f>
        <v>40000</v>
      </c>
      <c r="E25" s="24">
        <v>0</v>
      </c>
      <c r="F25" s="24">
        <v>30000</v>
      </c>
      <c r="G25" s="24">
        <v>0</v>
      </c>
      <c r="H25" s="26">
        <v>30000</v>
      </c>
      <c r="I25" s="24">
        <v>0</v>
      </c>
    </row>
    <row r="26" ht="15.6" spans="1:9">
      <c r="A26" s="23" t="s">
        <v>46</v>
      </c>
      <c r="B26" s="21" t="s">
        <v>31</v>
      </c>
      <c r="C26" s="21" t="s">
        <v>17</v>
      </c>
      <c r="D26" s="24">
        <f>D27+D28</f>
        <v>572754.55</v>
      </c>
      <c r="E26" s="28">
        <v>0</v>
      </c>
      <c r="F26" s="24">
        <v>496092.8</v>
      </c>
      <c r="G26" s="24">
        <v>0</v>
      </c>
      <c r="H26" s="26">
        <v>496092.8</v>
      </c>
      <c r="I26" s="24">
        <v>0</v>
      </c>
    </row>
    <row r="27" ht="15.6" spans="1:9">
      <c r="A27" s="23" t="s">
        <v>47</v>
      </c>
      <c r="B27" s="21" t="s">
        <v>31</v>
      </c>
      <c r="C27" s="21" t="s">
        <v>16</v>
      </c>
      <c r="D27" s="24">
        <f>488092.8+32661.75</f>
        <v>520754.55</v>
      </c>
      <c r="E27" s="24">
        <v>0</v>
      </c>
      <c r="F27" s="24">
        <v>488092.8</v>
      </c>
      <c r="G27" s="24">
        <v>0</v>
      </c>
      <c r="H27" s="26">
        <v>488092.8</v>
      </c>
      <c r="I27" s="24">
        <v>0</v>
      </c>
    </row>
    <row r="28" ht="15.6" spans="1:9">
      <c r="A28" s="31" t="s">
        <v>48</v>
      </c>
      <c r="B28" s="21" t="s">
        <v>31</v>
      </c>
      <c r="C28" s="21" t="s">
        <v>29</v>
      </c>
      <c r="D28" s="24">
        <f>32000+20000</f>
        <v>52000</v>
      </c>
      <c r="E28" s="24">
        <v>0</v>
      </c>
      <c r="F28" s="24">
        <v>8000</v>
      </c>
      <c r="G28" s="24">
        <v>0</v>
      </c>
      <c r="H28" s="26">
        <v>8000</v>
      </c>
      <c r="I28" s="24">
        <v>0</v>
      </c>
    </row>
    <row r="29" ht="15.6" spans="1:9">
      <c r="A29" s="23" t="s">
        <v>49</v>
      </c>
      <c r="B29" s="21" t="s">
        <v>25</v>
      </c>
      <c r="C29" s="21" t="s">
        <v>17</v>
      </c>
      <c r="D29" s="24">
        <f>D30</f>
        <v>266120</v>
      </c>
      <c r="E29" s="24">
        <v>0</v>
      </c>
      <c r="F29" s="24">
        <v>160000</v>
      </c>
      <c r="G29" s="24">
        <v>0</v>
      </c>
      <c r="H29" s="24">
        <v>160000</v>
      </c>
      <c r="I29" s="24">
        <v>0</v>
      </c>
    </row>
    <row r="30" ht="15.6" spans="1:9">
      <c r="A30" s="23" t="s">
        <v>50</v>
      </c>
      <c r="B30" s="21" t="s">
        <v>25</v>
      </c>
      <c r="C30" s="21" t="s">
        <v>19</v>
      </c>
      <c r="D30" s="24">
        <f>160000+100000+6120</f>
        <v>266120</v>
      </c>
      <c r="E30" s="24">
        <v>0</v>
      </c>
      <c r="F30" s="24">
        <v>160000</v>
      </c>
      <c r="G30" s="24">
        <v>0</v>
      </c>
      <c r="H30" s="24">
        <v>160000</v>
      </c>
      <c r="I30" s="24">
        <v>0</v>
      </c>
    </row>
    <row r="31" ht="18" customHeight="1" spans="1:9">
      <c r="A31" s="23" t="s">
        <v>51</v>
      </c>
      <c r="B31" s="21"/>
      <c r="C31" s="21"/>
      <c r="D31" s="32">
        <f>D29+D26+D24+D21+D17+D14+D8</f>
        <v>49939513.22</v>
      </c>
      <c r="E31" s="32">
        <f>E21</f>
        <v>10000000</v>
      </c>
      <c r="F31" s="32">
        <v>33534530.8</v>
      </c>
      <c r="G31" s="24">
        <v>0</v>
      </c>
      <c r="H31" s="32">
        <v>33712014.04</v>
      </c>
      <c r="I31" s="24">
        <v>0</v>
      </c>
    </row>
    <row r="32" ht="15.6" spans="1:1">
      <c r="A32" s="33"/>
    </row>
    <row r="34" spans="4:4">
      <c r="D34" s="28"/>
    </row>
  </sheetData>
  <mergeCells count="7">
    <mergeCell ref="C1:I1"/>
    <mergeCell ref="C2:I2"/>
    <mergeCell ref="A3:I3"/>
    <mergeCell ref="D4:I4"/>
    <mergeCell ref="D5:E5"/>
    <mergeCell ref="F5:G5"/>
    <mergeCell ref="H5:I5"/>
  </mergeCells>
  <pageMargins left="0" right="0" top="1.14173228346457" bottom="0.748031496062992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SUFD</cp:lastModifiedBy>
  <dcterms:created xsi:type="dcterms:W3CDTF">2019-10-21T05:07:00Z</dcterms:created>
  <cp:lastPrinted>2025-03-18T03:46:00Z</cp:lastPrinted>
  <dcterms:modified xsi:type="dcterms:W3CDTF">2025-06-27T02:46:18Z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D32BE03A9FDD45BE86BF37CA24A55ABB_12</vt:lpwstr>
  </property>
  <property fmtid="{D5CDD505-2E9C-101B-9397-08002B2CF9AE}" pid="3" name="KSOProductBuildVer">
    <vt:lpwstr>1049-12.2.0.21546</vt:lpwstr>
  </property>
</Properties>
</file>