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Лист1!$C$66:$Q$77</definedName>
    <definedName name="_xlnm.Print_Titles" localSheetId="0">Лист1!$2:$5</definedName>
  </definedNames>
  <calcPr calcId="162913"/>
</workbook>
</file>

<file path=xl/calcChain.xml><?xml version="1.0" encoding="utf-8"?>
<calcChain xmlns="http://schemas.openxmlformats.org/spreadsheetml/2006/main">
  <c r="T59" i="1" l="1"/>
  <c r="S64" i="1" l="1"/>
  <c r="S63" i="1"/>
  <c r="S60" i="1"/>
  <c r="S59" i="1"/>
  <c r="S58" i="1"/>
  <c r="S56" i="1"/>
  <c r="R63" i="1" l="1"/>
  <c r="R59" i="1"/>
  <c r="R54" i="1" s="1"/>
  <c r="R27" i="1"/>
  <c r="R8" i="1"/>
  <c r="R7" i="1"/>
  <c r="T7" i="1" s="1"/>
  <c r="R58" i="1" l="1"/>
  <c r="R56" i="1"/>
  <c r="R64" i="1"/>
  <c r="R60" i="1"/>
  <c r="T75" i="1" l="1"/>
  <c r="T76" i="1"/>
  <c r="T77" i="1"/>
  <c r="T74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3" i="1"/>
  <c r="T44" i="1"/>
  <c r="T45" i="1"/>
  <c r="T47" i="1"/>
  <c r="T48" i="1"/>
  <c r="T49" i="1"/>
  <c r="T50" i="1"/>
  <c r="T51" i="1"/>
  <c r="T52" i="1"/>
  <c r="T53" i="1"/>
  <c r="T54" i="1"/>
  <c r="T55" i="1"/>
  <c r="T56" i="1"/>
  <c r="T57" i="1"/>
  <c r="T58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2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P59" i="1" l="1"/>
  <c r="Q56" i="1" l="1"/>
  <c r="Q58" i="1"/>
  <c r="Q59" i="1"/>
  <c r="Q60" i="1" s="1"/>
  <c r="Q63" i="1"/>
  <c r="Q64" i="1" s="1"/>
  <c r="P63" i="1" l="1"/>
  <c r="P64" i="1" s="1"/>
  <c r="P60" i="1"/>
  <c r="P58" i="1"/>
  <c r="P56" i="1"/>
  <c r="L63" i="1" l="1"/>
  <c r="L64" i="1" s="1"/>
  <c r="L59" i="1"/>
  <c r="L60" i="1" s="1"/>
</calcChain>
</file>

<file path=xl/sharedStrings.xml><?xml version="1.0" encoding="utf-8"?>
<sst xmlns="http://schemas.openxmlformats.org/spreadsheetml/2006/main" count="276" uniqueCount="126">
  <si>
    <t>Наименование показателя</t>
  </si>
  <si>
    <t>Единица измерения</t>
  </si>
  <si>
    <t>Рекомендации</t>
  </si>
  <si>
    <t>Стратегия ОО до 2024 года</t>
  </si>
  <si>
    <t>Указ 204</t>
  </si>
  <si>
    <t>показатели СЭР ТМР</t>
  </si>
  <si>
    <t>проноз</t>
  </si>
  <si>
    <t>Программа КСЭР 2014-2016</t>
  </si>
  <si>
    <t>(факт)</t>
  </si>
  <si>
    <t>Рост конкурентоспособности экономики муниципального района</t>
  </si>
  <si>
    <t>Объем отгруженных товаров собственного производства, работ (услуг), выполненные собственными силами по кругу крупных и средних организаций</t>
  </si>
  <si>
    <t xml:space="preserve">млн. рублей </t>
  </si>
  <si>
    <t>+</t>
  </si>
  <si>
    <t>Объем инвестиций в основной капитал (по кругу крупных и средних организаций)</t>
  </si>
  <si>
    <t>рублей</t>
  </si>
  <si>
    <t>единиц</t>
  </si>
  <si>
    <t>Количество земельных участков, предлагаемых для реализации инвестиционных проектов</t>
  </si>
  <si>
    <t>Оборот розничной торговли</t>
  </si>
  <si>
    <t>Число субъектов малого и среднего предпринимательства в расчете на 10 тыс. населения</t>
  </si>
  <si>
    <t>Количество зарегистрированных СМП</t>
  </si>
  <si>
    <t>%</t>
  </si>
  <si>
    <t xml:space="preserve">Объем производства сельскохозяйственной продукции (растениеводства и животноводства) в хозяйствах всех категорий </t>
  </si>
  <si>
    <t>Валовой сбор зерна в весе после доработки</t>
  </si>
  <si>
    <t>тыс. тонн</t>
  </si>
  <si>
    <t>Урожайность зерновых культур (в весе после доработки)</t>
  </si>
  <si>
    <t>ц/га</t>
  </si>
  <si>
    <t xml:space="preserve">Производство молока </t>
  </si>
  <si>
    <t>Средний надой молока на одну корову</t>
  </si>
  <si>
    <t>кг</t>
  </si>
  <si>
    <t>Производство мяса скота и птицы</t>
  </si>
  <si>
    <t>Среднесуточный привес</t>
  </si>
  <si>
    <t>грамм</t>
  </si>
  <si>
    <t>Техническое перевооружение в сфере сельского хозяйства</t>
  </si>
  <si>
    <t>тыс. рублей</t>
  </si>
  <si>
    <t>Улучшение качества жизни населения</t>
  </si>
  <si>
    <t>Среднемесячная номинальная заработная плата работников муниципальных общеобразовательных учреждений</t>
  </si>
  <si>
    <t>Среднемесячная номинальная заработная плата учителей муниципальных общеобразовательных организаций</t>
  </si>
  <si>
    <t>Уровень зарегистрированной безработицы (среднегодовой)</t>
  </si>
  <si>
    <t>общая безраб</t>
  </si>
  <si>
    <t>Уровень общей безработицы</t>
  </si>
  <si>
    <t>Количество созданных рабочих мест, единиц</t>
  </si>
  <si>
    <t>тыс. кв.м.</t>
  </si>
  <si>
    <t>Жилищный фонд, всего</t>
  </si>
  <si>
    <t>объем жилищн. стр-ва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</si>
  <si>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</si>
  <si>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учреждений культуры, находящихся в аварийном состоянии, в общем количестве учреждений культуры</t>
  </si>
  <si>
    <t>Доля обучающихся, систематически занимающихся физической культурой и спортом, в общей численности обучающихся</t>
  </si>
  <si>
    <t>человек</t>
  </si>
  <si>
    <t>Численность населения на конец года, человек</t>
  </si>
  <si>
    <t>Родившиеся</t>
  </si>
  <si>
    <t>Коэффициент рождаемости, на 1000 человек</t>
  </si>
  <si>
    <t>промилле</t>
  </si>
  <si>
    <t>Умершие</t>
  </si>
  <si>
    <t>Коэффициент смертности, на 1000 человек</t>
  </si>
  <si>
    <t>Естественный прирост (убыль)</t>
  </si>
  <si>
    <t>Коэффициент естественного прироста (убыли), на 1000 человек</t>
  </si>
  <si>
    <t>Прибыло</t>
  </si>
  <si>
    <t>Выбыло</t>
  </si>
  <si>
    <t>Миграционный прирост (убыль)</t>
  </si>
  <si>
    <t>Средняя продолжительность жизни населения района</t>
  </si>
  <si>
    <t>лет</t>
  </si>
  <si>
    <t>Количество семей, получивших государственную поддержку на улучшение жилищных условий</t>
  </si>
  <si>
    <t xml:space="preserve">км </t>
  </si>
  <si>
    <t>Протяженность реконструируемых и отремонтированных  дорог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</si>
  <si>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</si>
  <si>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отвечающ норм. треб-ям</t>
  </si>
  <si>
    <t>км</t>
  </si>
  <si>
    <t>Количество теплоисточников</t>
  </si>
  <si>
    <t>Доходы консолидированного бюджета муниципального района</t>
  </si>
  <si>
    <t>Налоговые и неналоговые поступления</t>
  </si>
  <si>
    <t>Доля собственных доходов в общем объеме доходов</t>
  </si>
  <si>
    <t>Удовлетворенность населения деятельностью органов местного самоуправления городского округа (муниципального района)</t>
  </si>
  <si>
    <t>Количество приобретенной сельскохозяйственной техники</t>
  </si>
  <si>
    <t>Среднемесячная номинальная заработная плата работников муниципальных дошкольных образовательных учреждений</t>
  </si>
  <si>
    <t>Среднемесячная номинальная заработная плата работников учреждений культуры</t>
  </si>
  <si>
    <r>
      <t>Ввод жилья в эксплуатацию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жилья</t>
    </r>
  </si>
  <si>
    <t>Среднемесячная начисленная заработная плата по кругу крупных и средних организаций</t>
  </si>
  <si>
    <t>Экономически активное население</t>
  </si>
  <si>
    <t>Валовый муниципальный продукт</t>
  </si>
  <si>
    <t>Объем инвестиций в основной капитал (за исключением бюджетных средств) в расчете на 1 жителя</t>
  </si>
  <si>
    <t xml:space="preserve">Количество реализованных инвестиционных проектов </t>
  </si>
  <si>
    <t xml:space="preserve">км. м 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</si>
  <si>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</si>
  <si>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систематически занимающихся физической культурой и спортом, в общей численности населения</t>
  </si>
  <si>
    <t>Коэффициент миграционного прироста (убыли), на 1000 человек</t>
  </si>
  <si>
    <t>Протяженность тепловых и паровых сетей в двухтрубном исчислении</t>
  </si>
  <si>
    <t>Доля детей в возрасте 1,5 - 7 лет, охваченных  услугами муниципальных дошкольных образовательных организаций, от числа детей, нуждающихся в услугах муниципальных дошкольных образовательных организаций</t>
  </si>
  <si>
    <t>Количество посещений учреждений культуры, на 1000 человек населения, в том числе:</t>
  </si>
  <si>
    <t>посещений библиотек</t>
  </si>
  <si>
    <t>посещений музея</t>
  </si>
  <si>
    <t>38.1</t>
  </si>
  <si>
    <t>38.2</t>
  </si>
  <si>
    <t>38.3</t>
  </si>
  <si>
    <t>Количество учащихся в учреждениях дополнительного образования в сфере культуры и искусства (детская школа искусств)</t>
  </si>
  <si>
    <t>Протяженность уличной водопроводной сети, которая заменена и отремонтирована за  год</t>
  </si>
  <si>
    <t>Протяженность тепловых сетей, которые были заменены и отремонтированы за год</t>
  </si>
  <si>
    <t>Количество несовершеннолетних в возрасте 7-17 лет, отдохнувших в палаточных лагерях и туристических слетах</t>
  </si>
  <si>
    <t>Общая площадь жилых помещений, приходящаяся в среднем на одного жителя</t>
  </si>
  <si>
    <t>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 , в общей численности детей в возрасте от 5 до 18 лет)</t>
  </si>
  <si>
    <t>Доля детей в возрасте от 2 месяцев до 1,5 лет, охваченных  услугами муниципальных дошкольных образовательных организаций, от числа детей, нуждающихся в услугах муниципальных дошкольных образовательных организаций</t>
  </si>
  <si>
    <t>план</t>
  </si>
  <si>
    <t>факт</t>
  </si>
  <si>
    <t>Повышение эффективности системы муниципального управления</t>
  </si>
  <si>
    <t xml:space="preserve"> -</t>
  </si>
  <si>
    <t>Причины недостижения</t>
  </si>
  <si>
    <t>Снижение показателя является положительной динамикой</t>
  </si>
  <si>
    <t>Доля  среднесписочной численности работников субъектов малого и среднего предпринимательства (СМП) в среднесписочной численности работников всех организаций</t>
  </si>
  <si>
    <t>Увеличение мероприятий в формате онлайн</t>
  </si>
  <si>
    <t>По данным Омскстата</t>
  </si>
  <si>
    <t>Сведения о земельных участках размещены на инвестиционном интернет-портале Омской области по ссылке: http://investomsk.ru/ru/article/land-parcels-greenfield</t>
  </si>
  <si>
    <t>Снижение строительной активности в связи с нестабильной экономической ситуацией (инфляция, рост цен на стройматериалы)</t>
  </si>
  <si>
    <t>Снятие жилья с учета в Росреестре по причине ветхости или разрушения</t>
  </si>
  <si>
    <t>Миграционная убыль трудоспособного населения. Изменение границ трудоспособного возраста</t>
  </si>
  <si>
    <t>В том числе: трактора, комбайны, косилки, грузовые автомобили</t>
  </si>
  <si>
    <t>Уменьшение лимитов финансирования из вышестоящих бюджетов</t>
  </si>
  <si>
    <t>Миграционная убыль населения в 2024 году возросла в 2,8 раза и составила 65 человек (2023 год – 23 человек). Основными причинами оттока населения являются отсутствие рабочих мест в сельских населенных пунктах, низкий уровень заработной платы, а также реорганизация и объединение организаций.</t>
  </si>
  <si>
    <t xml:space="preserve">С 2024 года заявлен капитальный ремонт филиала МКУК «РИМДЦ» «Новоуральский культурно-досуговый центр», который планируется завершить до конца 2025 года. </t>
  </si>
  <si>
    <t xml:space="preserve">С 2023 году 11 общеобразовательных учреждений, заявлено на проведение капитального ремонта </t>
  </si>
  <si>
    <t xml:space="preserve">В 2024 году зафиксирован рост естественной убыли населения на 42,2 %, которая составила 118 человек. Относительно прошлого года рождаемость возросла на 0,8 % и составила 132 человека, смертность возросла на 16,8 % и составила 250 человек. </t>
  </si>
  <si>
    <t xml:space="preserve">Рост общего объема доходов консилидированного бюджета  района на 4,2 % и снижение налоговых и неналоговых поступлений на 5,6% относительно прошлого года повлияли на снижение доли собственных доходов </t>
  </si>
  <si>
    <t>Рост инвестиционных вложений относительно прошлого года составляет 14,7 %. На долю отрасли «Сельское хозяйство»  инвестиций приходится 86,4% из общего объема</t>
  </si>
  <si>
    <t>По данным формы федерального статистического наблюдения 1-ТЕП (годовая)  "Сведения о снабжении теплоэнергией"</t>
  </si>
  <si>
    <t>Ухудшение кормовой базы (сложные природно-климатические условия в сезон кормозаготовки)</t>
  </si>
  <si>
    <t xml:space="preserve">В 2024 году отремонтировано 770 м водопроводных сетей, нуждающейся в замене: с. Богодуховка - 100 м, с. Милоградовка - 100 м, д. Явлено-Покровка - 80 м, с. Южное - 490 м). Кроме того, в рамках муниципальной программы  заменено 650 м аварийных участков (с. Тихвинка - 350 м, с. Хорошки - 300 м)
</t>
  </si>
  <si>
    <t>Мониторинг Стратегии социально-экономического развития Павлоградского муниципального района Омской области за 2024 года</t>
  </si>
  <si>
    <t xml:space="preserve">Степень достижения целевого индикатора  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</si>
</sst>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0.0"/>
    <numFmt numFmtId="165" formatCode="0.0000"/>
    <numFmt numFmtId="166" formatCode="#,##0.0"/>
    <numFmt numFmtId="167" formatCode="#,##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165" fontId="1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6" fontId="8" fillId="0" borderId="6" xfId="1" applyNumberFormat="1" applyFont="1" applyFill="1" applyBorder="1" applyAlignment="1" applyProtection="1">
      <alignment horizontal="center" vertical="center"/>
      <protection locked="0"/>
    </xf>
    <xf numFmtId="166" fontId="8" fillId="0" borderId="5" xfId="1" applyNumberFormat="1" applyFont="1" applyFill="1" applyBorder="1" applyAlignment="1" applyProtection="1">
      <alignment horizontal="center" vertical="center"/>
      <protection locked="0"/>
    </xf>
    <xf numFmtId="164" fontId="8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6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1" fillId="0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5" xfId="1" applyNumberFormat="1" applyFont="1" applyFill="1" applyBorder="1" applyAlignment="1" applyProtection="1">
      <alignment horizontal="center" vertical="center"/>
    </xf>
    <xf numFmtId="164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7"/>
  <sheetViews>
    <sheetView tabSelected="1" topLeftCell="A5" zoomScale="80" zoomScaleNormal="80" workbookViewId="0">
      <pane ySplit="1035" topLeftCell="A52" activePane="bottomLeft"/>
      <selection activeCell="S5" sqref="S5"/>
      <selection pane="bottomLeft" activeCell="Z69" sqref="Z69"/>
    </sheetView>
  </sheetViews>
  <sheetFormatPr defaultColWidth="9.140625" defaultRowHeight="15" x14ac:dyDescent="0.25"/>
  <cols>
    <col min="1" max="1" width="2.28515625" style="2" customWidth="1"/>
    <col min="2" max="2" width="5.85546875" style="2" customWidth="1"/>
    <col min="3" max="3" width="53.42578125" style="2" customWidth="1"/>
    <col min="4" max="4" width="12.5703125" style="9" customWidth="1"/>
    <col min="5" max="6" width="9.7109375" style="2" hidden="1" customWidth="1"/>
    <col min="7" max="7" width="7.85546875" style="2" hidden="1" customWidth="1"/>
    <col min="8" max="8" width="6.5703125" style="2" hidden="1" customWidth="1"/>
    <col min="9" max="9" width="6.140625" style="2" hidden="1" customWidth="1"/>
    <col min="10" max="10" width="6.5703125" style="2" hidden="1" customWidth="1"/>
    <col min="11" max="11" width="8.5703125" style="2" hidden="1" customWidth="1"/>
    <col min="12" max="12" width="9.85546875" style="2" customWidth="1"/>
    <col min="13" max="13" width="10.140625" style="2" customWidth="1"/>
    <col min="14" max="16" width="9.85546875" style="2" customWidth="1"/>
    <col min="17" max="17" width="11.85546875" style="2" customWidth="1"/>
    <col min="18" max="18" width="12.5703125" style="2" customWidth="1"/>
    <col min="19" max="19" width="14.28515625" style="2" customWidth="1"/>
    <col min="20" max="20" width="18.85546875" style="2" customWidth="1"/>
    <col min="21" max="21" width="56.7109375" style="2" customWidth="1"/>
    <col min="22" max="23" width="9.140625" style="2"/>
    <col min="24" max="24" width="10" style="2" customWidth="1"/>
    <col min="25" max="16384" width="9.140625" style="2"/>
  </cols>
  <sheetData>
    <row r="1" spans="2:24" ht="13.9" customHeight="1" x14ac:dyDescent="0.25"/>
    <row r="2" spans="2:24" ht="15.75" x14ac:dyDescent="0.25">
      <c r="B2" s="64" t="s">
        <v>124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  <c r="U2" s="65"/>
    </row>
    <row r="3" spans="2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4" ht="19.5" customHeight="1" x14ac:dyDescent="0.25">
      <c r="B4" s="76"/>
      <c r="C4" s="78" t="s">
        <v>0</v>
      </c>
      <c r="D4" s="66" t="s">
        <v>1</v>
      </c>
      <c r="E4" s="66" t="s">
        <v>2</v>
      </c>
      <c r="F4" s="66" t="s">
        <v>3</v>
      </c>
      <c r="G4" s="66" t="s">
        <v>4</v>
      </c>
      <c r="H4" s="66" t="s">
        <v>5</v>
      </c>
      <c r="I4" s="66">
        <v>607</v>
      </c>
      <c r="J4" s="66" t="s">
        <v>6</v>
      </c>
      <c r="K4" s="74" t="s">
        <v>7</v>
      </c>
      <c r="L4" s="22">
        <v>2018</v>
      </c>
      <c r="M4" s="17">
        <v>2019</v>
      </c>
      <c r="N4" s="17">
        <v>2020</v>
      </c>
      <c r="O4" s="17">
        <v>2021</v>
      </c>
      <c r="P4" s="60">
        <v>2022</v>
      </c>
      <c r="Q4" s="56">
        <v>2023</v>
      </c>
      <c r="R4" s="17">
        <v>2024</v>
      </c>
      <c r="S4" s="17">
        <v>2024</v>
      </c>
      <c r="T4" s="68" t="s">
        <v>125</v>
      </c>
      <c r="U4" s="68" t="s">
        <v>104</v>
      </c>
    </row>
    <row r="5" spans="2:24" ht="34.5" customHeight="1" x14ac:dyDescent="0.25">
      <c r="B5" s="77"/>
      <c r="C5" s="79"/>
      <c r="D5" s="67"/>
      <c r="E5" s="67"/>
      <c r="F5" s="67"/>
      <c r="G5" s="67"/>
      <c r="H5" s="67"/>
      <c r="I5" s="67"/>
      <c r="J5" s="67"/>
      <c r="K5" s="75"/>
      <c r="L5" s="23" t="s">
        <v>8</v>
      </c>
      <c r="M5" s="18" t="s">
        <v>8</v>
      </c>
      <c r="N5" s="18" t="s">
        <v>8</v>
      </c>
      <c r="O5" s="18" t="s">
        <v>8</v>
      </c>
      <c r="P5" s="61" t="s">
        <v>8</v>
      </c>
      <c r="Q5" s="57" t="s">
        <v>8</v>
      </c>
      <c r="R5" s="18" t="s">
        <v>100</v>
      </c>
      <c r="S5" s="18" t="s">
        <v>101</v>
      </c>
      <c r="T5" s="69"/>
      <c r="U5" s="69"/>
    </row>
    <row r="6" spans="2:24" ht="27.6" customHeight="1" x14ac:dyDescent="0.25">
      <c r="B6" s="70" t="s">
        <v>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72"/>
      <c r="S6" s="72"/>
      <c r="T6" s="72"/>
      <c r="U6" s="73"/>
    </row>
    <row r="7" spans="2:24" ht="33" customHeight="1" x14ac:dyDescent="0.25">
      <c r="B7" s="11">
        <v>1</v>
      </c>
      <c r="C7" s="29" t="s">
        <v>78</v>
      </c>
      <c r="D7" s="11" t="s">
        <v>11</v>
      </c>
      <c r="E7" s="13"/>
      <c r="F7" s="13"/>
      <c r="G7" s="13"/>
      <c r="H7" s="13"/>
      <c r="I7" s="13"/>
      <c r="J7" s="13"/>
      <c r="K7" s="13"/>
      <c r="L7" s="4">
        <v>6256.7</v>
      </c>
      <c r="M7" s="4">
        <v>6337.2</v>
      </c>
      <c r="N7" s="4">
        <v>7361.1</v>
      </c>
      <c r="O7" s="4">
        <v>7838.6</v>
      </c>
      <c r="P7" s="4">
        <v>8415.9</v>
      </c>
      <c r="Q7" s="4">
        <v>7252.4</v>
      </c>
      <c r="R7" s="19">
        <f t="shared" ref="R7:R8" si="0">Q7*100.2/100</f>
        <v>7266.9048000000003</v>
      </c>
      <c r="S7" s="4">
        <v>9322.9</v>
      </c>
      <c r="T7" s="19">
        <f>S7/R7*100</f>
        <v>128.29258476043336</v>
      </c>
      <c r="U7" s="58" t="s">
        <v>103</v>
      </c>
    </row>
    <row r="8" spans="2:24" ht="49.5" customHeight="1" x14ac:dyDescent="0.25">
      <c r="B8" s="11">
        <v>2</v>
      </c>
      <c r="C8" s="30" t="s">
        <v>10</v>
      </c>
      <c r="D8" s="11" t="s">
        <v>11</v>
      </c>
      <c r="E8" s="3" t="s">
        <v>12</v>
      </c>
      <c r="F8" s="3"/>
      <c r="G8" s="3"/>
      <c r="H8" s="3" t="s">
        <v>12</v>
      </c>
      <c r="I8" s="3"/>
      <c r="J8" s="3" t="s">
        <v>12</v>
      </c>
      <c r="K8" s="3"/>
      <c r="L8" s="35">
        <v>2050.4</v>
      </c>
      <c r="M8" s="19">
        <v>2659.4</v>
      </c>
      <c r="N8" s="19">
        <v>2908</v>
      </c>
      <c r="O8" s="19">
        <v>3177.8</v>
      </c>
      <c r="P8" s="4">
        <v>3323.2</v>
      </c>
      <c r="Q8" s="4">
        <v>2551.6999999999998</v>
      </c>
      <c r="R8" s="19">
        <f t="shared" si="0"/>
        <v>2556.8033999999998</v>
      </c>
      <c r="S8" s="4">
        <v>3143.6</v>
      </c>
      <c r="T8" s="19">
        <f t="shared" ref="T8:T25" si="1">S8/R8*100</f>
        <v>122.95039970613306</v>
      </c>
      <c r="U8" s="58" t="s">
        <v>103</v>
      </c>
    </row>
    <row r="9" spans="2:24" ht="32.25" customHeight="1" x14ac:dyDescent="0.25">
      <c r="B9" s="11">
        <v>3</v>
      </c>
      <c r="C9" s="29" t="s">
        <v>13</v>
      </c>
      <c r="D9" s="12" t="s">
        <v>11</v>
      </c>
      <c r="E9" s="16" t="s">
        <v>12</v>
      </c>
      <c r="F9" s="16"/>
      <c r="G9" s="16"/>
      <c r="H9" s="16" t="s">
        <v>12</v>
      </c>
      <c r="I9" s="16"/>
      <c r="J9" s="16"/>
      <c r="K9" s="16"/>
      <c r="L9" s="19">
        <v>464.9</v>
      </c>
      <c r="M9" s="19">
        <v>704.2</v>
      </c>
      <c r="N9" s="19">
        <v>804.1</v>
      </c>
      <c r="O9" s="19">
        <v>765.1</v>
      </c>
      <c r="P9" s="4">
        <v>1094.9000000000001</v>
      </c>
      <c r="Q9" s="4">
        <v>503.4</v>
      </c>
      <c r="R9" s="19">
        <v>760.6</v>
      </c>
      <c r="S9" s="4">
        <v>577.6</v>
      </c>
      <c r="T9" s="19">
        <f t="shared" si="1"/>
        <v>75.94004733105443</v>
      </c>
      <c r="U9" s="80" t="s">
        <v>120</v>
      </c>
    </row>
    <row r="10" spans="2:24" ht="33.75" customHeight="1" x14ac:dyDescent="0.25">
      <c r="B10" s="11">
        <v>4</v>
      </c>
      <c r="C10" s="29" t="s">
        <v>79</v>
      </c>
      <c r="D10" s="11" t="s">
        <v>14</v>
      </c>
      <c r="E10" s="4"/>
      <c r="F10" s="4"/>
      <c r="G10" s="4"/>
      <c r="H10" s="4"/>
      <c r="I10" s="4" t="s">
        <v>12</v>
      </c>
      <c r="J10" s="4"/>
      <c r="K10" s="4"/>
      <c r="L10" s="36">
        <v>24377.200000000001</v>
      </c>
      <c r="M10" s="36">
        <v>25816.97</v>
      </c>
      <c r="N10" s="36">
        <v>26445.85</v>
      </c>
      <c r="O10" s="36">
        <v>36096.9</v>
      </c>
      <c r="P10" s="4">
        <v>41511.300000000003</v>
      </c>
      <c r="Q10" s="4">
        <v>25514.400000000001</v>
      </c>
      <c r="R10" s="19">
        <v>23840.2</v>
      </c>
      <c r="S10" s="4">
        <v>29990.5</v>
      </c>
      <c r="T10" s="19">
        <f t="shared" si="1"/>
        <v>125.79802182867593</v>
      </c>
      <c r="U10" s="81"/>
    </row>
    <row r="11" spans="2:24" ht="46.5" customHeight="1" x14ac:dyDescent="0.25">
      <c r="B11" s="11">
        <v>5</v>
      </c>
      <c r="C11" s="30" t="s">
        <v>16</v>
      </c>
      <c r="D11" s="11" t="s">
        <v>15</v>
      </c>
      <c r="E11" s="6"/>
      <c r="F11" s="6"/>
      <c r="G11" s="6"/>
      <c r="H11" s="6"/>
      <c r="I11" s="6"/>
      <c r="J11" s="6"/>
      <c r="K11" s="6"/>
      <c r="L11" s="15">
        <v>5</v>
      </c>
      <c r="M11" s="15">
        <v>15</v>
      </c>
      <c r="N11" s="15">
        <v>3</v>
      </c>
      <c r="O11" s="15">
        <v>3</v>
      </c>
      <c r="P11" s="4">
        <v>3</v>
      </c>
      <c r="Q11" s="4">
        <v>3</v>
      </c>
      <c r="R11" s="15">
        <v>4</v>
      </c>
      <c r="S11" s="4">
        <v>3</v>
      </c>
      <c r="T11" s="19">
        <f t="shared" si="1"/>
        <v>75</v>
      </c>
      <c r="U11" s="16" t="s">
        <v>109</v>
      </c>
    </row>
    <row r="12" spans="2:24" ht="19.899999999999999" customHeight="1" x14ac:dyDescent="0.25">
      <c r="B12" s="11">
        <v>6</v>
      </c>
      <c r="C12" s="30" t="s">
        <v>80</v>
      </c>
      <c r="D12" s="12" t="s">
        <v>15</v>
      </c>
      <c r="E12" s="6"/>
      <c r="F12" s="6"/>
      <c r="G12" s="6"/>
      <c r="H12" s="6"/>
      <c r="I12" s="6"/>
      <c r="J12" s="6"/>
      <c r="K12" s="6"/>
      <c r="L12" s="28">
        <v>3</v>
      </c>
      <c r="M12" s="28">
        <v>15</v>
      </c>
      <c r="N12" s="28">
        <v>4</v>
      </c>
      <c r="O12" s="28">
        <v>4</v>
      </c>
      <c r="P12" s="4">
        <v>3</v>
      </c>
      <c r="Q12" s="4">
        <v>6</v>
      </c>
      <c r="R12" s="15">
        <v>2</v>
      </c>
      <c r="S12" s="4">
        <v>2</v>
      </c>
      <c r="T12" s="19">
        <f t="shared" si="1"/>
        <v>100</v>
      </c>
      <c r="U12" s="24" t="s">
        <v>103</v>
      </c>
    </row>
    <row r="13" spans="2:24" ht="19.149999999999999" customHeight="1" x14ac:dyDescent="0.25">
      <c r="B13" s="11">
        <v>7</v>
      </c>
      <c r="C13" s="30" t="s">
        <v>17</v>
      </c>
      <c r="D13" s="12" t="s">
        <v>11</v>
      </c>
      <c r="E13" s="6"/>
      <c r="F13" s="6"/>
      <c r="G13" s="6"/>
      <c r="H13" s="6"/>
      <c r="I13" s="6"/>
      <c r="J13" s="6"/>
      <c r="K13" s="6"/>
      <c r="L13" s="19">
        <v>334.4</v>
      </c>
      <c r="M13" s="37">
        <v>348.9</v>
      </c>
      <c r="N13" s="37">
        <v>448.3</v>
      </c>
      <c r="O13" s="37">
        <v>500.7</v>
      </c>
      <c r="P13" s="4">
        <v>564.79999999999995</v>
      </c>
      <c r="Q13" s="4">
        <v>690.6</v>
      </c>
      <c r="R13" s="19">
        <v>493.3</v>
      </c>
      <c r="S13" s="4">
        <v>805.7</v>
      </c>
      <c r="T13" s="19">
        <f t="shared" si="1"/>
        <v>163.32860328400568</v>
      </c>
      <c r="U13" s="24" t="s">
        <v>103</v>
      </c>
      <c r="W13" s="20"/>
      <c r="X13" s="20"/>
    </row>
    <row r="14" spans="2:24" ht="30" customHeight="1" x14ac:dyDescent="0.25">
      <c r="B14" s="11">
        <v>8</v>
      </c>
      <c r="C14" s="30" t="s">
        <v>18</v>
      </c>
      <c r="D14" s="11" t="s">
        <v>15</v>
      </c>
      <c r="E14" s="4"/>
      <c r="F14" s="4"/>
      <c r="G14" s="4"/>
      <c r="H14" s="4"/>
      <c r="I14" s="4"/>
      <c r="J14" s="4"/>
      <c r="K14" s="4"/>
      <c r="L14" s="38">
        <v>130.49</v>
      </c>
      <c r="M14" s="39">
        <v>124.5</v>
      </c>
      <c r="N14" s="39">
        <v>112.09</v>
      </c>
      <c r="O14" s="39">
        <v>109.4</v>
      </c>
      <c r="P14" s="4">
        <v>123.5</v>
      </c>
      <c r="Q14" s="4">
        <v>135.1</v>
      </c>
      <c r="R14" s="19">
        <v>116.7</v>
      </c>
      <c r="S14" s="4">
        <v>134.19999999999999</v>
      </c>
      <c r="T14" s="19">
        <f t="shared" si="1"/>
        <v>114.99571550985432</v>
      </c>
      <c r="U14" s="24" t="s">
        <v>103</v>
      </c>
    </row>
    <row r="15" spans="2:24" ht="24.75" customHeight="1" x14ac:dyDescent="0.25">
      <c r="B15" s="11">
        <v>9</v>
      </c>
      <c r="C15" s="30" t="s">
        <v>19</v>
      </c>
      <c r="D15" s="10" t="s">
        <v>15</v>
      </c>
      <c r="E15" s="4"/>
      <c r="F15" s="4"/>
      <c r="G15" s="4"/>
      <c r="H15" s="4"/>
      <c r="I15" s="4"/>
      <c r="J15" s="4"/>
      <c r="K15" s="4"/>
      <c r="L15" s="15">
        <v>242</v>
      </c>
      <c r="M15" s="15">
        <v>271</v>
      </c>
      <c r="N15" s="15">
        <v>205</v>
      </c>
      <c r="O15" s="15">
        <v>197</v>
      </c>
      <c r="P15" s="4">
        <v>217</v>
      </c>
      <c r="Q15" s="4">
        <v>236</v>
      </c>
      <c r="R15" s="15">
        <v>207</v>
      </c>
      <c r="S15" s="4">
        <v>232</v>
      </c>
      <c r="T15" s="19">
        <f t="shared" si="1"/>
        <v>112.07729468599035</v>
      </c>
      <c r="U15" s="24" t="s">
        <v>103</v>
      </c>
    </row>
    <row r="16" spans="2:24" ht="53.25" customHeight="1" x14ac:dyDescent="0.25">
      <c r="B16" s="10">
        <v>10</v>
      </c>
      <c r="C16" s="30" t="s">
        <v>106</v>
      </c>
      <c r="D16" s="11" t="s">
        <v>20</v>
      </c>
      <c r="E16" s="4"/>
      <c r="F16" s="4" t="s">
        <v>12</v>
      </c>
      <c r="G16" s="4" t="s">
        <v>12</v>
      </c>
      <c r="H16" s="4"/>
      <c r="I16" s="4" t="s">
        <v>12</v>
      </c>
      <c r="J16" s="4"/>
      <c r="K16" s="4" t="s">
        <v>12</v>
      </c>
      <c r="L16" s="40">
        <v>25.32</v>
      </c>
      <c r="M16" s="40">
        <v>25.3</v>
      </c>
      <c r="N16" s="40">
        <v>39.46</v>
      </c>
      <c r="O16" s="40">
        <v>44.4</v>
      </c>
      <c r="P16" s="4">
        <v>43.8</v>
      </c>
      <c r="Q16" s="4">
        <v>42.4</v>
      </c>
      <c r="R16" s="19">
        <v>41.1</v>
      </c>
      <c r="S16" s="4">
        <v>42.3</v>
      </c>
      <c r="T16" s="19">
        <f t="shared" si="1"/>
        <v>102.91970802919708</v>
      </c>
      <c r="U16" s="16" t="s">
        <v>103</v>
      </c>
    </row>
    <row r="17" spans="2:21" ht="38.25" customHeight="1" x14ac:dyDescent="0.25">
      <c r="B17" s="11">
        <v>11</v>
      </c>
      <c r="C17" s="30" t="s">
        <v>21</v>
      </c>
      <c r="D17" s="12" t="s">
        <v>11</v>
      </c>
      <c r="E17" s="4" t="s">
        <v>12</v>
      </c>
      <c r="F17" s="4" t="s">
        <v>12</v>
      </c>
      <c r="G17" s="4"/>
      <c r="H17" s="4" t="s">
        <v>12</v>
      </c>
      <c r="I17" s="4"/>
      <c r="J17" s="4" t="s">
        <v>12</v>
      </c>
      <c r="K17" s="4"/>
      <c r="L17" s="41">
        <v>3871.4</v>
      </c>
      <c r="M17" s="41">
        <v>4219.7</v>
      </c>
      <c r="N17" s="41">
        <v>4003.5</v>
      </c>
      <c r="O17" s="41">
        <v>4152.6000000000004</v>
      </c>
      <c r="P17" s="4">
        <v>4524.3999999999996</v>
      </c>
      <c r="Q17" s="4">
        <v>4000</v>
      </c>
      <c r="R17" s="19">
        <v>4019.1</v>
      </c>
      <c r="S17" s="4">
        <v>4173.6000000000004</v>
      </c>
      <c r="T17" s="19">
        <f t="shared" si="1"/>
        <v>103.84414421139063</v>
      </c>
      <c r="U17" s="59" t="s">
        <v>103</v>
      </c>
    </row>
    <row r="18" spans="2:21" ht="18" customHeight="1" x14ac:dyDescent="0.25">
      <c r="B18" s="11">
        <v>12</v>
      </c>
      <c r="C18" s="30" t="s">
        <v>22</v>
      </c>
      <c r="D18" s="11" t="s">
        <v>23</v>
      </c>
      <c r="E18" s="4"/>
      <c r="F18" s="4"/>
      <c r="G18" s="4"/>
      <c r="H18" s="4" t="s">
        <v>12</v>
      </c>
      <c r="I18" s="4"/>
      <c r="J18" s="4"/>
      <c r="K18" s="4" t="s">
        <v>12</v>
      </c>
      <c r="L18" s="19">
        <v>198.6</v>
      </c>
      <c r="M18" s="19">
        <v>203.4</v>
      </c>
      <c r="N18" s="19">
        <v>172.1</v>
      </c>
      <c r="O18" s="19">
        <v>169.6</v>
      </c>
      <c r="P18" s="4">
        <v>128.19999999999999</v>
      </c>
      <c r="Q18" s="4">
        <v>122.9</v>
      </c>
      <c r="R18" s="19">
        <v>173.6</v>
      </c>
      <c r="S18" s="4">
        <v>228.7</v>
      </c>
      <c r="T18" s="19">
        <f t="shared" si="1"/>
        <v>131.73963133640555</v>
      </c>
      <c r="U18" s="59" t="s">
        <v>103</v>
      </c>
    </row>
    <row r="19" spans="2:21" ht="15" customHeight="1" x14ac:dyDescent="0.25">
      <c r="B19" s="11">
        <v>13</v>
      </c>
      <c r="C19" s="30" t="s">
        <v>24</v>
      </c>
      <c r="D19" s="11" t="s">
        <v>25</v>
      </c>
      <c r="E19" s="4"/>
      <c r="F19" s="4"/>
      <c r="G19" s="4"/>
      <c r="H19" s="4"/>
      <c r="I19" s="4"/>
      <c r="J19" s="4"/>
      <c r="K19" s="4" t="s">
        <v>12</v>
      </c>
      <c r="L19" s="19">
        <v>16.600000000000001</v>
      </c>
      <c r="M19" s="19">
        <v>15.9</v>
      </c>
      <c r="N19" s="19">
        <v>13.3</v>
      </c>
      <c r="O19" s="19">
        <v>12.4</v>
      </c>
      <c r="P19" s="4">
        <v>9.4</v>
      </c>
      <c r="Q19" s="4">
        <v>9.3000000000000007</v>
      </c>
      <c r="R19" s="19">
        <v>15.8</v>
      </c>
      <c r="S19" s="4">
        <v>18.3</v>
      </c>
      <c r="T19" s="19">
        <f t="shared" si="1"/>
        <v>115.82278481012658</v>
      </c>
      <c r="U19" s="59" t="s">
        <v>103</v>
      </c>
    </row>
    <row r="20" spans="2:21" ht="15" customHeight="1" x14ac:dyDescent="0.25">
      <c r="B20" s="10">
        <v>14</v>
      </c>
      <c r="C20" s="30" t="s">
        <v>26</v>
      </c>
      <c r="D20" s="11" t="s">
        <v>23</v>
      </c>
      <c r="E20" s="4"/>
      <c r="F20" s="4"/>
      <c r="G20" s="4"/>
      <c r="H20" s="4"/>
      <c r="I20" s="4"/>
      <c r="J20" s="4"/>
      <c r="K20" s="4" t="s">
        <v>12</v>
      </c>
      <c r="L20" s="42">
        <v>35.299999999999997</v>
      </c>
      <c r="M20" s="42">
        <v>36.799999999999997</v>
      </c>
      <c r="N20" s="42">
        <v>39.4</v>
      </c>
      <c r="O20" s="42">
        <v>38.799999999999997</v>
      </c>
      <c r="P20" s="4">
        <v>37.200000000000003</v>
      </c>
      <c r="Q20" s="4">
        <v>35</v>
      </c>
      <c r="R20" s="42">
        <v>39.5</v>
      </c>
      <c r="S20" s="4">
        <v>34.200000000000003</v>
      </c>
      <c r="T20" s="19">
        <f t="shared" si="1"/>
        <v>86.582278481012665</v>
      </c>
      <c r="U20" s="80" t="s">
        <v>122</v>
      </c>
    </row>
    <row r="21" spans="2:21" ht="16.899999999999999" customHeight="1" x14ac:dyDescent="0.25">
      <c r="B21" s="11">
        <v>15</v>
      </c>
      <c r="C21" s="30" t="s">
        <v>27</v>
      </c>
      <c r="D21" s="11" t="s">
        <v>28</v>
      </c>
      <c r="E21" s="4"/>
      <c r="F21" s="4"/>
      <c r="G21" s="4"/>
      <c r="H21" s="4"/>
      <c r="I21" s="4" t="s">
        <v>12</v>
      </c>
      <c r="J21" s="4"/>
      <c r="K21" s="4"/>
      <c r="L21" s="15">
        <v>5540</v>
      </c>
      <c r="M21" s="15">
        <v>5740</v>
      </c>
      <c r="N21" s="15">
        <v>6129</v>
      </c>
      <c r="O21" s="15">
        <v>6135</v>
      </c>
      <c r="P21" s="4">
        <v>5936</v>
      </c>
      <c r="Q21" s="4">
        <v>5879</v>
      </c>
      <c r="R21" s="15">
        <v>6130</v>
      </c>
      <c r="S21" s="4">
        <v>5742</v>
      </c>
      <c r="T21" s="19">
        <f t="shared" si="1"/>
        <v>93.670473083197393</v>
      </c>
      <c r="U21" s="90"/>
    </row>
    <row r="22" spans="2:21" ht="16.149999999999999" customHeight="1" x14ac:dyDescent="0.25">
      <c r="B22" s="11">
        <v>16</v>
      </c>
      <c r="C22" s="31" t="s">
        <v>29</v>
      </c>
      <c r="D22" s="11" t="s">
        <v>23</v>
      </c>
      <c r="E22" s="4"/>
      <c r="F22" s="4"/>
      <c r="G22" s="4"/>
      <c r="H22" s="4"/>
      <c r="I22" s="4"/>
      <c r="J22" s="4"/>
      <c r="K22" s="4"/>
      <c r="L22" s="42">
        <v>4.3</v>
      </c>
      <c r="M22" s="42">
        <v>3.6</v>
      </c>
      <c r="N22" s="42">
        <v>3.9</v>
      </c>
      <c r="O22" s="42">
        <v>3.9</v>
      </c>
      <c r="P22" s="4">
        <v>3.6</v>
      </c>
      <c r="Q22" s="4">
        <v>3</v>
      </c>
      <c r="R22" s="42">
        <v>3.92</v>
      </c>
      <c r="S22" s="4">
        <v>3</v>
      </c>
      <c r="T22" s="19">
        <f t="shared" si="1"/>
        <v>76.530612244897952</v>
      </c>
      <c r="U22" s="91"/>
    </row>
    <row r="23" spans="2:21" ht="15.75" customHeight="1" x14ac:dyDescent="0.25">
      <c r="B23" s="11">
        <v>17</v>
      </c>
      <c r="C23" s="30" t="s">
        <v>30</v>
      </c>
      <c r="D23" s="11" t="s">
        <v>31</v>
      </c>
      <c r="E23" s="4"/>
      <c r="F23" s="4"/>
      <c r="G23" s="4"/>
      <c r="H23" s="4"/>
      <c r="I23" s="4"/>
      <c r="J23" s="4"/>
      <c r="K23" s="4"/>
      <c r="L23" s="4">
        <v>687</v>
      </c>
      <c r="M23" s="15">
        <v>705</v>
      </c>
      <c r="N23" s="15">
        <v>817</v>
      </c>
      <c r="O23" s="15">
        <v>758</v>
      </c>
      <c r="P23" s="4">
        <v>710</v>
      </c>
      <c r="Q23" s="4">
        <v>681</v>
      </c>
      <c r="R23" s="15">
        <v>820</v>
      </c>
      <c r="S23" s="4">
        <v>649</v>
      </c>
      <c r="T23" s="19">
        <f t="shared" si="1"/>
        <v>79.146341463414643</v>
      </c>
      <c r="U23" s="92"/>
    </row>
    <row r="24" spans="2:21" ht="21" customHeight="1" x14ac:dyDescent="0.25">
      <c r="B24" s="10">
        <v>18</v>
      </c>
      <c r="C24" s="30" t="s">
        <v>32</v>
      </c>
      <c r="D24" s="11" t="s">
        <v>33</v>
      </c>
      <c r="E24" s="4"/>
      <c r="F24" s="4"/>
      <c r="G24" s="4"/>
      <c r="H24" s="4"/>
      <c r="I24" s="4"/>
      <c r="J24" s="4"/>
      <c r="K24" s="4"/>
      <c r="L24" s="43">
        <v>110000</v>
      </c>
      <c r="M24" s="43">
        <v>155000</v>
      </c>
      <c r="N24" s="43">
        <v>250300</v>
      </c>
      <c r="O24" s="43">
        <v>413110</v>
      </c>
      <c r="P24" s="4">
        <v>301800</v>
      </c>
      <c r="Q24" s="43">
        <v>183639</v>
      </c>
      <c r="R24" s="43">
        <v>170000</v>
      </c>
      <c r="S24" s="43">
        <v>269010</v>
      </c>
      <c r="T24" s="19">
        <f t="shared" si="1"/>
        <v>158.24117647058824</v>
      </c>
      <c r="U24" s="16" t="s">
        <v>103</v>
      </c>
    </row>
    <row r="25" spans="2:21" ht="31.5" customHeight="1" x14ac:dyDescent="0.25">
      <c r="B25" s="11">
        <v>19</v>
      </c>
      <c r="C25" s="29" t="s">
        <v>72</v>
      </c>
      <c r="D25" s="11" t="s">
        <v>15</v>
      </c>
      <c r="E25" s="4"/>
      <c r="F25" s="4"/>
      <c r="G25" s="4"/>
      <c r="H25" s="4"/>
      <c r="I25" s="4"/>
      <c r="J25" s="4"/>
      <c r="K25" s="4"/>
      <c r="L25" s="4">
        <v>20</v>
      </c>
      <c r="M25" s="4">
        <v>29</v>
      </c>
      <c r="N25" s="4">
        <v>17</v>
      </c>
      <c r="O25" s="4">
        <v>51</v>
      </c>
      <c r="P25" s="4">
        <v>19</v>
      </c>
      <c r="Q25" s="4">
        <v>26</v>
      </c>
      <c r="R25" s="4">
        <v>18</v>
      </c>
      <c r="S25" s="4">
        <v>18</v>
      </c>
      <c r="T25" s="19">
        <f t="shared" si="1"/>
        <v>100</v>
      </c>
      <c r="U25" s="16" t="s">
        <v>113</v>
      </c>
    </row>
    <row r="26" spans="2:21" ht="33" customHeight="1" x14ac:dyDescent="0.25">
      <c r="B26" s="70" t="s">
        <v>34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72"/>
      <c r="U26" s="73"/>
    </row>
    <row r="27" spans="2:21" ht="27" customHeight="1" x14ac:dyDescent="0.25">
      <c r="B27" s="10">
        <v>20</v>
      </c>
      <c r="C27" s="30" t="s">
        <v>76</v>
      </c>
      <c r="D27" s="10" t="s">
        <v>14</v>
      </c>
      <c r="E27" s="4" t="s">
        <v>12</v>
      </c>
      <c r="F27" s="4"/>
      <c r="G27" s="4"/>
      <c r="H27" s="4" t="s">
        <v>12</v>
      </c>
      <c r="I27" s="4"/>
      <c r="J27" s="4" t="s">
        <v>12</v>
      </c>
      <c r="K27" s="4"/>
      <c r="L27" s="19">
        <v>24130.5</v>
      </c>
      <c r="M27" s="19">
        <v>25813.9</v>
      </c>
      <c r="N27" s="19">
        <v>28434.2</v>
      </c>
      <c r="O27" s="19">
        <v>31338.2</v>
      </c>
      <c r="P27" s="44">
        <v>35168.699999999997</v>
      </c>
      <c r="Q27" s="44">
        <v>40305.4</v>
      </c>
      <c r="R27" s="43">
        <f t="shared" ref="R27" si="2">Q27*103/100</f>
        <v>41514.562000000005</v>
      </c>
      <c r="S27" s="62">
        <v>48039.5</v>
      </c>
      <c r="T27" s="19">
        <f>S27/R27*100</f>
        <v>115.71722712623102</v>
      </c>
      <c r="U27" s="16" t="s">
        <v>103</v>
      </c>
    </row>
    <row r="28" spans="2:21" ht="29.45" customHeight="1" x14ac:dyDescent="0.25">
      <c r="B28" s="11">
        <v>21</v>
      </c>
      <c r="C28" s="29" t="s">
        <v>73</v>
      </c>
      <c r="D28" s="11" t="s">
        <v>14</v>
      </c>
      <c r="E28" s="4"/>
      <c r="F28" s="4" t="s">
        <v>12</v>
      </c>
      <c r="G28" s="4"/>
      <c r="H28" s="4"/>
      <c r="I28" s="4" t="s">
        <v>14</v>
      </c>
      <c r="J28" s="4"/>
      <c r="K28" s="4"/>
      <c r="L28" s="19">
        <v>20257.400000000001</v>
      </c>
      <c r="M28" s="19">
        <v>20834.900000000001</v>
      </c>
      <c r="N28" s="19">
        <v>22417.4</v>
      </c>
      <c r="O28" s="19">
        <v>25035.1</v>
      </c>
      <c r="P28" s="44">
        <v>29070.5</v>
      </c>
      <c r="Q28" s="44">
        <v>32605.3</v>
      </c>
      <c r="R28" s="45">
        <v>25919.9</v>
      </c>
      <c r="S28" s="62">
        <v>36635.199999999997</v>
      </c>
      <c r="T28" s="19">
        <f t="shared" ref="T28:T72" si="3">S28/R28*100</f>
        <v>141.34005146624793</v>
      </c>
      <c r="U28" s="16" t="s">
        <v>103</v>
      </c>
    </row>
    <row r="29" spans="2:21" hidden="1" x14ac:dyDescent="0.25">
      <c r="B29" s="10">
        <v>24</v>
      </c>
      <c r="C29" s="29"/>
      <c r="D29" s="11"/>
      <c r="E29" s="4"/>
      <c r="F29" s="4"/>
      <c r="G29" s="4"/>
      <c r="H29" s="4"/>
      <c r="I29" s="4"/>
      <c r="J29" s="4"/>
      <c r="K29" s="4"/>
      <c r="L29" s="19"/>
      <c r="M29" s="19"/>
      <c r="N29" s="19"/>
      <c r="O29" s="19"/>
      <c r="P29" s="44"/>
      <c r="Q29" s="44"/>
      <c r="R29" s="45"/>
      <c r="S29" s="62"/>
      <c r="T29" s="19" t="e">
        <f t="shared" si="3"/>
        <v>#DIV/0!</v>
      </c>
      <c r="U29" s="16" t="s">
        <v>103</v>
      </c>
    </row>
    <row r="30" spans="2:21" ht="29.45" customHeight="1" x14ac:dyDescent="0.25">
      <c r="B30" s="11">
        <v>22</v>
      </c>
      <c r="C30" s="29" t="s">
        <v>35</v>
      </c>
      <c r="D30" s="11" t="s">
        <v>14</v>
      </c>
      <c r="E30" s="4"/>
      <c r="F30" s="4"/>
      <c r="G30" s="4"/>
      <c r="H30" s="4"/>
      <c r="I30" s="4"/>
      <c r="J30" s="4"/>
      <c r="K30" s="4"/>
      <c r="L30" s="36">
        <v>23422</v>
      </c>
      <c r="M30" s="36">
        <v>24552.7</v>
      </c>
      <c r="N30" s="36">
        <v>26879.8</v>
      </c>
      <c r="O30" s="36">
        <v>30254.799999999999</v>
      </c>
      <c r="P30" s="44">
        <v>36297</v>
      </c>
      <c r="Q30" s="44">
        <v>39843.4</v>
      </c>
      <c r="R30" s="45">
        <v>29768</v>
      </c>
      <c r="S30" s="62">
        <v>46169.3</v>
      </c>
      <c r="T30" s="19">
        <f>S30/R30*100</f>
        <v>155.09708411717281</v>
      </c>
      <c r="U30" s="16" t="s">
        <v>103</v>
      </c>
    </row>
    <row r="31" spans="2:21" ht="28.9" customHeight="1" x14ac:dyDescent="0.25">
      <c r="B31" s="10">
        <v>23</v>
      </c>
      <c r="C31" s="29" t="s">
        <v>36</v>
      </c>
      <c r="D31" s="11" t="s">
        <v>14</v>
      </c>
      <c r="E31" s="4" t="s">
        <v>12</v>
      </c>
      <c r="F31" s="4" t="s">
        <v>12</v>
      </c>
      <c r="G31" s="4"/>
      <c r="H31" s="4"/>
      <c r="I31" s="4" t="s">
        <v>14</v>
      </c>
      <c r="J31" s="4"/>
      <c r="K31" s="4"/>
      <c r="L31" s="36">
        <v>28092</v>
      </c>
      <c r="M31" s="36">
        <v>29441.8</v>
      </c>
      <c r="N31" s="36">
        <v>31031.5</v>
      </c>
      <c r="O31" s="36">
        <v>35878</v>
      </c>
      <c r="P31" s="44">
        <v>41748.6</v>
      </c>
      <c r="Q31" s="44">
        <v>47983</v>
      </c>
      <c r="R31" s="45">
        <v>34095</v>
      </c>
      <c r="S31" s="62">
        <v>53333.5</v>
      </c>
      <c r="T31" s="19">
        <f>S31/R31*100</f>
        <v>156.42616219387006</v>
      </c>
      <c r="U31" s="16" t="s">
        <v>103</v>
      </c>
    </row>
    <row r="32" spans="2:21" ht="27" customHeight="1" x14ac:dyDescent="0.25">
      <c r="B32" s="11">
        <v>24</v>
      </c>
      <c r="C32" s="29" t="s">
        <v>74</v>
      </c>
      <c r="D32" s="11" t="s">
        <v>14</v>
      </c>
      <c r="E32" s="4" t="s">
        <v>12</v>
      </c>
      <c r="F32" s="4" t="s">
        <v>12</v>
      </c>
      <c r="G32" s="4"/>
      <c r="H32" s="4"/>
      <c r="I32" s="4" t="s">
        <v>14</v>
      </c>
      <c r="J32" s="4"/>
      <c r="K32" s="4"/>
      <c r="L32" s="19">
        <v>24337</v>
      </c>
      <c r="M32" s="19">
        <v>24670.5</v>
      </c>
      <c r="N32" s="19">
        <v>25017.200000000001</v>
      </c>
      <c r="O32" s="19">
        <v>25634.6</v>
      </c>
      <c r="P32" s="44">
        <v>29505.1</v>
      </c>
      <c r="Q32" s="44">
        <v>34047.199999999997</v>
      </c>
      <c r="R32" s="46">
        <v>25142</v>
      </c>
      <c r="S32" s="62">
        <v>40014.6</v>
      </c>
      <c r="T32" s="19">
        <f t="shared" si="3"/>
        <v>159.15440299101104</v>
      </c>
      <c r="U32" s="16" t="s">
        <v>103</v>
      </c>
    </row>
    <row r="33" spans="2:21" ht="29.25" customHeight="1" x14ac:dyDescent="0.25">
      <c r="B33" s="10">
        <v>25</v>
      </c>
      <c r="C33" s="29" t="s">
        <v>77</v>
      </c>
      <c r="D33" s="11" t="s">
        <v>47</v>
      </c>
      <c r="E33" s="4"/>
      <c r="F33" s="4"/>
      <c r="G33" s="4"/>
      <c r="H33" s="4" t="s">
        <v>12</v>
      </c>
      <c r="I33" s="4"/>
      <c r="J33" s="4"/>
      <c r="K33" s="4"/>
      <c r="L33" s="43">
        <v>11030</v>
      </c>
      <c r="M33" s="46">
        <v>9938</v>
      </c>
      <c r="N33" s="46">
        <v>11611</v>
      </c>
      <c r="O33" s="46">
        <v>11606</v>
      </c>
      <c r="P33" s="15">
        <v>11541</v>
      </c>
      <c r="Q33" s="15">
        <v>11106</v>
      </c>
      <c r="R33" s="43">
        <v>11381</v>
      </c>
      <c r="S33" s="43">
        <v>10318</v>
      </c>
      <c r="T33" s="19">
        <f t="shared" si="3"/>
        <v>90.659871716017932</v>
      </c>
      <c r="U33" s="16" t="s">
        <v>112</v>
      </c>
    </row>
    <row r="34" spans="2:21" ht="16.899999999999999" customHeight="1" x14ac:dyDescent="0.25">
      <c r="B34" s="10">
        <v>26</v>
      </c>
      <c r="C34" s="30" t="s">
        <v>37</v>
      </c>
      <c r="D34" s="11" t="s">
        <v>20</v>
      </c>
      <c r="E34" s="4" t="s">
        <v>12</v>
      </c>
      <c r="F34" s="4"/>
      <c r="G34" s="4"/>
      <c r="H34" s="4" t="s">
        <v>12</v>
      </c>
      <c r="I34" s="4"/>
      <c r="J34" s="4" t="s">
        <v>12</v>
      </c>
      <c r="K34" s="4" t="s">
        <v>38</v>
      </c>
      <c r="L34" s="41">
        <v>3.1</v>
      </c>
      <c r="M34" s="19">
        <v>3.3</v>
      </c>
      <c r="N34" s="19">
        <v>3.9</v>
      </c>
      <c r="O34" s="19">
        <v>2.9</v>
      </c>
      <c r="P34" s="4">
        <v>2.6</v>
      </c>
      <c r="Q34" s="4">
        <v>2.1</v>
      </c>
      <c r="R34" s="19">
        <v>3.2</v>
      </c>
      <c r="S34" s="4">
        <v>1.8</v>
      </c>
      <c r="T34" s="19">
        <f t="shared" si="3"/>
        <v>56.25</v>
      </c>
      <c r="U34" s="86" t="s">
        <v>105</v>
      </c>
    </row>
    <row r="35" spans="2:21" ht="15.6" customHeight="1" x14ac:dyDescent="0.25">
      <c r="B35" s="11">
        <v>27</v>
      </c>
      <c r="C35" s="30" t="s">
        <v>39</v>
      </c>
      <c r="D35" s="11" t="s">
        <v>20</v>
      </c>
      <c r="E35" s="4"/>
      <c r="F35" s="4"/>
      <c r="G35" s="4"/>
      <c r="H35" s="4"/>
      <c r="I35" s="4"/>
      <c r="J35" s="4"/>
      <c r="K35" s="4"/>
      <c r="L35" s="19">
        <v>6.8</v>
      </c>
      <c r="M35" s="19">
        <v>6.8</v>
      </c>
      <c r="N35" s="19">
        <v>7</v>
      </c>
      <c r="O35" s="19">
        <v>6.8</v>
      </c>
      <c r="P35" s="4">
        <v>6.6</v>
      </c>
      <c r="Q35" s="4">
        <v>6</v>
      </c>
      <c r="R35" s="19">
        <v>6.8</v>
      </c>
      <c r="S35" s="4">
        <v>6</v>
      </c>
      <c r="T35" s="19">
        <f t="shared" si="3"/>
        <v>88.235294117647058</v>
      </c>
      <c r="U35" s="87"/>
    </row>
    <row r="36" spans="2:21" ht="18.75" customHeight="1" x14ac:dyDescent="0.25">
      <c r="B36" s="10">
        <v>28</v>
      </c>
      <c r="C36" s="30" t="s">
        <v>40</v>
      </c>
      <c r="D36" s="21" t="s">
        <v>15</v>
      </c>
      <c r="E36" s="16"/>
      <c r="F36" s="16"/>
      <c r="G36" s="16"/>
      <c r="H36" s="16"/>
      <c r="I36" s="16"/>
      <c r="J36" s="16"/>
      <c r="K36" s="16"/>
      <c r="L36" s="15">
        <v>49</v>
      </c>
      <c r="M36" s="15">
        <v>31</v>
      </c>
      <c r="N36" s="15">
        <v>25</v>
      </c>
      <c r="O36" s="15">
        <v>27</v>
      </c>
      <c r="P36" s="4">
        <v>26</v>
      </c>
      <c r="Q36" s="15">
        <v>27</v>
      </c>
      <c r="R36" s="15">
        <v>28</v>
      </c>
      <c r="S36" s="15">
        <v>28</v>
      </c>
      <c r="T36" s="19">
        <f t="shared" si="3"/>
        <v>100</v>
      </c>
      <c r="U36" s="4"/>
    </row>
    <row r="37" spans="2:21" ht="52.5" customHeight="1" x14ac:dyDescent="0.25">
      <c r="B37" s="10">
        <v>29</v>
      </c>
      <c r="C37" s="30" t="s">
        <v>82</v>
      </c>
      <c r="D37" s="10" t="s">
        <v>20</v>
      </c>
      <c r="E37" s="4"/>
      <c r="F37" s="4"/>
      <c r="G37" s="4"/>
      <c r="H37" s="4"/>
      <c r="I37" s="4" t="s">
        <v>12</v>
      </c>
      <c r="J37" s="4"/>
      <c r="K37" s="4"/>
      <c r="L37" s="40">
        <v>3.36</v>
      </c>
      <c r="M37" s="40">
        <v>5.8</v>
      </c>
      <c r="N37" s="40">
        <v>2.0499999999999998</v>
      </c>
      <c r="O37" s="40">
        <v>2.2000000000000002</v>
      </c>
      <c r="P37" s="4">
        <v>0.7</v>
      </c>
      <c r="Q37" s="4">
        <v>3.9</v>
      </c>
      <c r="R37" s="19">
        <v>2</v>
      </c>
      <c r="S37" s="4">
        <v>0.8</v>
      </c>
      <c r="T37" s="19">
        <f t="shared" si="3"/>
        <v>40</v>
      </c>
      <c r="U37" s="16" t="s">
        <v>114</v>
      </c>
    </row>
    <row r="38" spans="2:21" ht="45" customHeight="1" x14ac:dyDescent="0.25">
      <c r="B38" s="11">
        <v>30</v>
      </c>
      <c r="C38" s="30" t="s">
        <v>75</v>
      </c>
      <c r="D38" s="11" t="s">
        <v>41</v>
      </c>
      <c r="E38" s="4"/>
      <c r="F38" s="4" t="s">
        <v>12</v>
      </c>
      <c r="G38" s="4"/>
      <c r="H38" s="4" t="s">
        <v>12</v>
      </c>
      <c r="I38" s="4"/>
      <c r="J38" s="4" t="s">
        <v>12</v>
      </c>
      <c r="K38" s="4" t="s">
        <v>12</v>
      </c>
      <c r="L38" s="47">
        <v>1.3</v>
      </c>
      <c r="M38" s="19">
        <v>2.2000000000000002</v>
      </c>
      <c r="N38" s="19">
        <v>1.8</v>
      </c>
      <c r="O38" s="19">
        <v>2.2999999999999998</v>
      </c>
      <c r="P38" s="19">
        <v>1</v>
      </c>
      <c r="Q38" s="19">
        <v>1.4</v>
      </c>
      <c r="R38" s="19">
        <v>2.1</v>
      </c>
      <c r="S38" s="19">
        <v>0.7</v>
      </c>
      <c r="T38" s="19">
        <f t="shared" si="3"/>
        <v>33.333333333333329</v>
      </c>
      <c r="U38" s="25" t="s">
        <v>110</v>
      </c>
    </row>
    <row r="39" spans="2:21" ht="30.75" customHeight="1" x14ac:dyDescent="0.25">
      <c r="B39" s="10">
        <v>31</v>
      </c>
      <c r="C39" s="30" t="s">
        <v>42</v>
      </c>
      <c r="D39" s="11" t="s">
        <v>41</v>
      </c>
      <c r="E39" s="4" t="s">
        <v>12</v>
      </c>
      <c r="F39" s="4"/>
      <c r="G39" s="4"/>
      <c r="H39" s="4"/>
      <c r="I39" s="4"/>
      <c r="J39" s="4"/>
      <c r="K39" s="4"/>
      <c r="L39" s="47">
        <v>420.8</v>
      </c>
      <c r="M39" s="19">
        <v>423</v>
      </c>
      <c r="N39" s="19">
        <v>424.52</v>
      </c>
      <c r="O39" s="19">
        <v>424.7</v>
      </c>
      <c r="P39" s="4">
        <v>423.8</v>
      </c>
      <c r="Q39" s="4">
        <v>424.6</v>
      </c>
      <c r="R39" s="19">
        <v>424.7</v>
      </c>
      <c r="S39" s="4">
        <v>424.1</v>
      </c>
      <c r="T39" s="19">
        <f t="shared" si="3"/>
        <v>99.858723805038863</v>
      </c>
      <c r="U39" s="16" t="s">
        <v>111</v>
      </c>
    </row>
    <row r="40" spans="2:21" ht="28.15" customHeight="1" x14ac:dyDescent="0.25">
      <c r="B40" s="11">
        <v>32</v>
      </c>
      <c r="C40" s="30" t="s">
        <v>97</v>
      </c>
      <c r="D40" s="11" t="s">
        <v>81</v>
      </c>
      <c r="E40" s="4" t="s">
        <v>12</v>
      </c>
      <c r="F40" s="4"/>
      <c r="G40" s="4" t="s">
        <v>43</v>
      </c>
      <c r="H40" s="4"/>
      <c r="I40" s="4" t="s">
        <v>12</v>
      </c>
      <c r="J40" s="4"/>
      <c r="K40" s="4"/>
      <c r="L40" s="19">
        <v>22.7</v>
      </c>
      <c r="M40" s="19">
        <v>23</v>
      </c>
      <c r="N40" s="19">
        <v>23.2</v>
      </c>
      <c r="O40" s="19">
        <v>23.6</v>
      </c>
      <c r="P40" s="4">
        <v>24.1</v>
      </c>
      <c r="Q40" s="4">
        <v>24.3</v>
      </c>
      <c r="R40" s="19">
        <v>23.5</v>
      </c>
      <c r="S40" s="4">
        <v>24.5</v>
      </c>
      <c r="T40" s="19">
        <f t="shared" si="3"/>
        <v>104.25531914893618</v>
      </c>
      <c r="U40" s="16" t="s">
        <v>103</v>
      </c>
    </row>
    <row r="41" spans="2:21" ht="54.4" customHeight="1" x14ac:dyDescent="0.25">
      <c r="B41" s="10">
        <v>33</v>
      </c>
      <c r="C41" s="29" t="s">
        <v>86</v>
      </c>
      <c r="D41" s="4" t="s">
        <v>20</v>
      </c>
      <c r="E41" s="4"/>
      <c r="F41" s="4"/>
      <c r="G41" s="4"/>
      <c r="H41" s="4" t="s">
        <v>12</v>
      </c>
      <c r="I41" s="4"/>
      <c r="J41" s="4"/>
      <c r="K41" s="4"/>
      <c r="L41" s="49">
        <v>50</v>
      </c>
      <c r="M41" s="40">
        <v>75.8</v>
      </c>
      <c r="N41" s="49">
        <v>84</v>
      </c>
      <c r="O41" s="49">
        <v>85</v>
      </c>
      <c r="P41" s="4">
        <v>90</v>
      </c>
      <c r="Q41" s="4">
        <v>95</v>
      </c>
      <c r="R41" s="15">
        <v>100</v>
      </c>
      <c r="S41" s="4">
        <v>100</v>
      </c>
      <c r="T41" s="19">
        <f t="shared" si="3"/>
        <v>100</v>
      </c>
      <c r="U41" s="13" t="s">
        <v>103</v>
      </c>
    </row>
    <row r="42" spans="2:21" ht="58.9" customHeight="1" x14ac:dyDescent="0.25">
      <c r="B42" s="11">
        <v>34</v>
      </c>
      <c r="C42" s="29" t="s">
        <v>99</v>
      </c>
      <c r="D42" s="4" t="s">
        <v>20</v>
      </c>
      <c r="E42" s="4"/>
      <c r="F42" s="4"/>
      <c r="G42" s="4"/>
      <c r="H42" s="4"/>
      <c r="I42" s="4"/>
      <c r="J42" s="4"/>
      <c r="K42" s="4"/>
      <c r="L42" s="50">
        <v>0</v>
      </c>
      <c r="M42" s="50">
        <v>0</v>
      </c>
      <c r="N42" s="50">
        <v>0</v>
      </c>
      <c r="O42" s="50">
        <v>0</v>
      </c>
      <c r="P42" s="4">
        <v>0</v>
      </c>
      <c r="Q42" s="4">
        <v>0</v>
      </c>
      <c r="R42" s="15">
        <v>0</v>
      </c>
      <c r="S42" s="4">
        <v>0</v>
      </c>
      <c r="T42" s="19">
        <v>0</v>
      </c>
      <c r="U42" s="16" t="s">
        <v>103</v>
      </c>
    </row>
    <row r="43" spans="2:21" ht="54" customHeight="1" x14ac:dyDescent="0.25">
      <c r="B43" s="10">
        <v>35</v>
      </c>
      <c r="C43" s="29" t="s">
        <v>44</v>
      </c>
      <c r="D43" s="11" t="s">
        <v>20</v>
      </c>
      <c r="E43" s="4"/>
      <c r="F43" s="4"/>
      <c r="G43" s="4"/>
      <c r="H43" s="4"/>
      <c r="I43" s="4" t="s">
        <v>12</v>
      </c>
      <c r="J43" s="4"/>
      <c r="K43" s="4"/>
      <c r="L43" s="40">
        <v>79.400000000000006</v>
      </c>
      <c r="M43" s="49">
        <v>80.099999999999994</v>
      </c>
      <c r="N43" s="40">
        <v>79.7</v>
      </c>
      <c r="O43" s="40">
        <v>78.099999999999994</v>
      </c>
      <c r="P43" s="4">
        <v>79.599999999999994</v>
      </c>
      <c r="Q43" s="4">
        <v>76.599999999999994</v>
      </c>
      <c r="R43" s="15">
        <v>82.4</v>
      </c>
      <c r="S43" s="4">
        <v>76.7</v>
      </c>
      <c r="T43" s="19">
        <f t="shared" si="3"/>
        <v>93.082524271844662</v>
      </c>
      <c r="U43" s="16" t="s">
        <v>117</v>
      </c>
    </row>
    <row r="44" spans="2:21" ht="59.45" customHeight="1" x14ac:dyDescent="0.25">
      <c r="B44" s="11">
        <v>36</v>
      </c>
      <c r="C44" s="29" t="s">
        <v>98</v>
      </c>
      <c r="D44" s="11" t="s">
        <v>20</v>
      </c>
      <c r="E44" s="4" t="s">
        <v>12</v>
      </c>
      <c r="F44" s="4"/>
      <c r="G44" s="4"/>
      <c r="H44" s="4"/>
      <c r="I44" s="4" t="s">
        <v>12</v>
      </c>
      <c r="J44" s="4"/>
      <c r="K44" s="4" t="s">
        <v>12</v>
      </c>
      <c r="L44" s="40">
        <v>62.05</v>
      </c>
      <c r="M44" s="40">
        <v>75.7</v>
      </c>
      <c r="N44" s="40">
        <v>75</v>
      </c>
      <c r="O44" s="49">
        <v>76</v>
      </c>
      <c r="P44" s="4">
        <v>77.25</v>
      </c>
      <c r="Q44" s="4">
        <v>79.2</v>
      </c>
      <c r="R44" s="15">
        <v>79</v>
      </c>
      <c r="S44" s="4">
        <v>80.7</v>
      </c>
      <c r="T44" s="19">
        <f t="shared" si="3"/>
        <v>102.15189873417722</v>
      </c>
      <c r="U44" s="16" t="s">
        <v>103</v>
      </c>
    </row>
    <row r="45" spans="2:21" ht="51.75" customHeight="1" x14ac:dyDescent="0.25">
      <c r="B45" s="10">
        <v>37</v>
      </c>
      <c r="C45" s="29" t="s">
        <v>45</v>
      </c>
      <c r="D45" s="11" t="s">
        <v>20</v>
      </c>
      <c r="E45" s="4"/>
      <c r="F45" s="4" t="s">
        <v>12</v>
      </c>
      <c r="G45" s="4"/>
      <c r="H45" s="4"/>
      <c r="I45" s="4"/>
      <c r="J45" s="4"/>
      <c r="K45" s="4"/>
      <c r="L45" s="49">
        <v>25</v>
      </c>
      <c r="M45" s="49">
        <v>25</v>
      </c>
      <c r="N45" s="40">
        <v>22.2</v>
      </c>
      <c r="O45" s="40">
        <v>16.600000000000001</v>
      </c>
      <c r="P45" s="4">
        <v>4.2</v>
      </c>
      <c r="Q45" s="4">
        <v>0</v>
      </c>
      <c r="R45" s="15">
        <v>16</v>
      </c>
      <c r="S45" s="4">
        <v>3.3</v>
      </c>
      <c r="T45" s="19">
        <f t="shared" si="3"/>
        <v>20.625</v>
      </c>
      <c r="U45" s="16" t="s">
        <v>116</v>
      </c>
    </row>
    <row r="46" spans="2:21" ht="27.6" customHeight="1" x14ac:dyDescent="0.25">
      <c r="B46" s="10">
        <v>38</v>
      </c>
      <c r="C46" s="29" t="s">
        <v>87</v>
      </c>
      <c r="D46" s="11"/>
      <c r="E46" s="4"/>
      <c r="F46" s="4"/>
      <c r="G46" s="4"/>
      <c r="H46" s="4"/>
      <c r="I46" s="4"/>
      <c r="J46" s="4"/>
      <c r="K46" s="4"/>
      <c r="L46" s="40"/>
      <c r="M46" s="40"/>
      <c r="N46" s="40"/>
      <c r="O46" s="40"/>
      <c r="P46" s="4"/>
      <c r="Q46" s="4"/>
      <c r="R46" s="19"/>
      <c r="S46" s="4"/>
      <c r="T46" s="19"/>
      <c r="U46" s="16" t="s">
        <v>103</v>
      </c>
    </row>
    <row r="47" spans="2:21" ht="18.399999999999999" customHeight="1" x14ac:dyDescent="0.25">
      <c r="B47" s="10" t="s">
        <v>90</v>
      </c>
      <c r="C47" s="29">
        <v>21719</v>
      </c>
      <c r="D47" s="11" t="s">
        <v>15</v>
      </c>
      <c r="E47" s="4"/>
      <c r="F47" s="4"/>
      <c r="G47" s="4"/>
      <c r="H47" s="4"/>
      <c r="I47" s="4"/>
      <c r="J47" s="4"/>
      <c r="K47" s="4"/>
      <c r="L47" s="15">
        <v>13950</v>
      </c>
      <c r="M47" s="15">
        <v>14082</v>
      </c>
      <c r="N47" s="15">
        <v>3487</v>
      </c>
      <c r="O47" s="15">
        <v>15398</v>
      </c>
      <c r="P47" s="4">
        <v>17854</v>
      </c>
      <c r="Q47" s="4">
        <v>17955</v>
      </c>
      <c r="R47" s="15">
        <v>9860</v>
      </c>
      <c r="S47" s="4">
        <v>21719</v>
      </c>
      <c r="T47" s="19">
        <f t="shared" si="3"/>
        <v>220.27383367139959</v>
      </c>
      <c r="U47" s="13" t="s">
        <v>103</v>
      </c>
    </row>
    <row r="48" spans="2:21" ht="19.899999999999999" customHeight="1" x14ac:dyDescent="0.25">
      <c r="B48" s="10" t="s">
        <v>91</v>
      </c>
      <c r="C48" s="29" t="s">
        <v>88</v>
      </c>
      <c r="D48" s="11" t="s">
        <v>15</v>
      </c>
      <c r="E48" s="4"/>
      <c r="F48" s="4"/>
      <c r="G48" s="4"/>
      <c r="H48" s="4"/>
      <c r="I48" s="4"/>
      <c r="J48" s="4"/>
      <c r="K48" s="4"/>
      <c r="L48" s="15">
        <v>8320</v>
      </c>
      <c r="M48" s="15">
        <v>8388</v>
      </c>
      <c r="N48" s="15">
        <v>6252</v>
      </c>
      <c r="O48" s="15">
        <v>9217</v>
      </c>
      <c r="P48" s="4">
        <v>11826</v>
      </c>
      <c r="Q48" s="4">
        <v>11866</v>
      </c>
      <c r="R48" s="15">
        <v>6710</v>
      </c>
      <c r="S48" s="4">
        <v>8904</v>
      </c>
      <c r="T48" s="19">
        <f t="shared" si="3"/>
        <v>132.69746646795829</v>
      </c>
      <c r="U48" s="27" t="s">
        <v>103</v>
      </c>
    </row>
    <row r="49" spans="2:25" ht="18.399999999999999" customHeight="1" x14ac:dyDescent="0.25">
      <c r="B49" s="10" t="s">
        <v>92</v>
      </c>
      <c r="C49" s="29" t="s">
        <v>89</v>
      </c>
      <c r="D49" s="11" t="s">
        <v>15</v>
      </c>
      <c r="E49" s="4"/>
      <c r="F49" s="4"/>
      <c r="G49" s="4"/>
      <c r="H49" s="4"/>
      <c r="I49" s="4"/>
      <c r="J49" s="4"/>
      <c r="K49" s="4"/>
      <c r="L49" s="15">
        <v>365</v>
      </c>
      <c r="M49" s="15">
        <v>374</v>
      </c>
      <c r="N49" s="15">
        <v>111</v>
      </c>
      <c r="O49" s="15">
        <v>373</v>
      </c>
      <c r="P49" s="4">
        <v>739</v>
      </c>
      <c r="Q49" s="4">
        <v>739</v>
      </c>
      <c r="R49" s="15">
        <v>260</v>
      </c>
      <c r="S49" s="4">
        <v>1000</v>
      </c>
      <c r="T49" s="19">
        <f t="shared" si="3"/>
        <v>384.61538461538464</v>
      </c>
      <c r="U49" s="6" t="s">
        <v>107</v>
      </c>
    </row>
    <row r="50" spans="2:25" ht="44.25" customHeight="1" x14ac:dyDescent="0.25">
      <c r="B50" s="10">
        <v>39</v>
      </c>
      <c r="C50" s="29" t="s">
        <v>93</v>
      </c>
      <c r="D50" s="11" t="s">
        <v>47</v>
      </c>
      <c r="E50" s="4"/>
      <c r="F50" s="4"/>
      <c r="G50" s="4"/>
      <c r="H50" s="4"/>
      <c r="I50" s="4"/>
      <c r="J50" s="4"/>
      <c r="K50" s="4"/>
      <c r="L50" s="15">
        <v>98</v>
      </c>
      <c r="M50" s="15">
        <v>100</v>
      </c>
      <c r="N50" s="15">
        <v>100</v>
      </c>
      <c r="O50" s="15">
        <v>112</v>
      </c>
      <c r="P50" s="4">
        <v>112</v>
      </c>
      <c r="Q50" s="4">
        <v>112</v>
      </c>
      <c r="R50" s="15">
        <v>100</v>
      </c>
      <c r="S50" s="4">
        <v>112</v>
      </c>
      <c r="T50" s="19">
        <f t="shared" si="3"/>
        <v>112.00000000000001</v>
      </c>
      <c r="U50" s="16" t="s">
        <v>103</v>
      </c>
    </row>
    <row r="51" spans="2:25" ht="30" customHeight="1" x14ac:dyDescent="0.25">
      <c r="B51" s="10">
        <v>40</v>
      </c>
      <c r="C51" s="32" t="s">
        <v>83</v>
      </c>
      <c r="D51" s="11" t="s">
        <v>20</v>
      </c>
      <c r="E51" s="4" t="s">
        <v>12</v>
      </c>
      <c r="F51" s="4"/>
      <c r="G51" s="4"/>
      <c r="H51" s="4"/>
      <c r="I51" s="4" t="s">
        <v>12</v>
      </c>
      <c r="J51" s="4"/>
      <c r="K51" s="4" t="s">
        <v>12</v>
      </c>
      <c r="L51" s="51">
        <v>39.1</v>
      </c>
      <c r="M51" s="51">
        <v>41.2</v>
      </c>
      <c r="N51" s="51">
        <v>43.6</v>
      </c>
      <c r="O51" s="51">
        <v>45.5</v>
      </c>
      <c r="P51" s="4">
        <v>46.6</v>
      </c>
      <c r="Q51" s="4">
        <v>53.7</v>
      </c>
      <c r="R51" s="19">
        <v>45.6</v>
      </c>
      <c r="S51" s="4">
        <v>55.1</v>
      </c>
      <c r="T51" s="19">
        <f t="shared" si="3"/>
        <v>120.83333333333333</v>
      </c>
      <c r="U51" s="16" t="s">
        <v>103</v>
      </c>
    </row>
    <row r="52" spans="2:25" ht="45" customHeight="1" x14ac:dyDescent="0.25">
      <c r="B52" s="11">
        <v>41</v>
      </c>
      <c r="C52" s="30" t="s">
        <v>46</v>
      </c>
      <c r="D52" s="11" t="s">
        <v>20</v>
      </c>
      <c r="E52" s="4"/>
      <c r="F52" s="4"/>
      <c r="G52" s="4"/>
      <c r="H52" s="4"/>
      <c r="I52" s="4" t="s">
        <v>12</v>
      </c>
      <c r="J52" s="4"/>
      <c r="K52" s="4"/>
      <c r="L52" s="51">
        <v>52.5</v>
      </c>
      <c r="M52" s="51">
        <v>51.3</v>
      </c>
      <c r="N52" s="51">
        <v>57.57</v>
      </c>
      <c r="O52" s="51">
        <v>60.3</v>
      </c>
      <c r="P52" s="4">
        <v>64.099999999999994</v>
      </c>
      <c r="Q52" s="4">
        <v>74.8</v>
      </c>
      <c r="R52" s="19">
        <v>58.4</v>
      </c>
      <c r="S52" s="4">
        <v>75.8</v>
      </c>
      <c r="T52" s="19">
        <f t="shared" si="3"/>
        <v>129.79452054794521</v>
      </c>
      <c r="U52" s="16" t="s">
        <v>103</v>
      </c>
    </row>
    <row r="53" spans="2:25" ht="30" customHeight="1" x14ac:dyDescent="0.25">
      <c r="B53" s="10">
        <v>42</v>
      </c>
      <c r="C53" s="30" t="s">
        <v>96</v>
      </c>
      <c r="D53" s="26" t="s">
        <v>47</v>
      </c>
      <c r="E53" s="5"/>
      <c r="F53" s="5"/>
      <c r="G53" s="5"/>
      <c r="H53" s="5"/>
      <c r="I53" s="5"/>
      <c r="J53" s="4"/>
      <c r="K53" s="4"/>
      <c r="L53" s="52">
        <v>160</v>
      </c>
      <c r="M53" s="52">
        <v>284</v>
      </c>
      <c r="N53" s="52">
        <v>0</v>
      </c>
      <c r="O53" s="52">
        <v>60</v>
      </c>
      <c r="P53" s="4">
        <v>160</v>
      </c>
      <c r="Q53" s="4">
        <v>160</v>
      </c>
      <c r="R53" s="15">
        <v>160</v>
      </c>
      <c r="S53" s="4">
        <v>178</v>
      </c>
      <c r="T53" s="19">
        <f t="shared" si="3"/>
        <v>111.25</v>
      </c>
      <c r="U53" s="13" t="s">
        <v>103</v>
      </c>
    </row>
    <row r="54" spans="2:25" x14ac:dyDescent="0.25">
      <c r="B54" s="10">
        <v>40</v>
      </c>
      <c r="C54" s="30" t="s">
        <v>48</v>
      </c>
      <c r="D54" s="12" t="s">
        <v>47</v>
      </c>
      <c r="E54" s="3"/>
      <c r="F54" s="3"/>
      <c r="G54" s="3"/>
      <c r="H54" s="3"/>
      <c r="I54" s="3"/>
      <c r="J54" s="4"/>
      <c r="K54" s="4"/>
      <c r="L54" s="15">
        <v>18542</v>
      </c>
      <c r="M54" s="15">
        <v>18393</v>
      </c>
      <c r="N54" s="15">
        <v>18289</v>
      </c>
      <c r="O54" s="15">
        <v>18004</v>
      </c>
      <c r="P54" s="4">
        <v>17572</v>
      </c>
      <c r="Q54" s="4">
        <v>17473</v>
      </c>
      <c r="R54" s="15">
        <f t="shared" ref="R54" si="4">Q54+R59+R63</f>
        <v>17452</v>
      </c>
      <c r="S54" s="4">
        <v>17282</v>
      </c>
      <c r="T54" s="19">
        <f t="shared" si="3"/>
        <v>99.025899610359843</v>
      </c>
      <c r="U54" s="25" t="s">
        <v>108</v>
      </c>
      <c r="V54" s="7"/>
      <c r="W54" s="7"/>
    </row>
    <row r="55" spans="2:25" ht="18.600000000000001" customHeight="1" x14ac:dyDescent="0.25">
      <c r="B55" s="11">
        <v>41</v>
      </c>
      <c r="C55" s="29" t="s">
        <v>49</v>
      </c>
      <c r="D55" s="12" t="s">
        <v>47</v>
      </c>
      <c r="E55" s="3"/>
      <c r="F55" s="3"/>
      <c r="G55" s="3"/>
      <c r="H55" s="3"/>
      <c r="I55" s="3"/>
      <c r="J55" s="4"/>
      <c r="K55" s="4"/>
      <c r="L55" s="15">
        <v>220</v>
      </c>
      <c r="M55" s="15">
        <v>183</v>
      </c>
      <c r="N55" s="15">
        <v>187</v>
      </c>
      <c r="O55" s="15">
        <v>157</v>
      </c>
      <c r="P55" s="4">
        <v>152</v>
      </c>
      <c r="Q55" s="4">
        <v>131</v>
      </c>
      <c r="R55" s="15">
        <v>214</v>
      </c>
      <c r="S55" s="4">
        <v>132</v>
      </c>
      <c r="T55" s="19">
        <f t="shared" si="3"/>
        <v>61.682242990654203</v>
      </c>
      <c r="U55" s="83" t="s">
        <v>118</v>
      </c>
      <c r="V55" s="8"/>
      <c r="W55" s="8"/>
      <c r="X55" s="8"/>
      <c r="Y55" s="8"/>
    </row>
    <row r="56" spans="2:25" ht="17.45" customHeight="1" x14ac:dyDescent="0.25">
      <c r="B56" s="10">
        <v>42</v>
      </c>
      <c r="C56" s="29" t="s">
        <v>50</v>
      </c>
      <c r="D56" s="12" t="s">
        <v>51</v>
      </c>
      <c r="E56" s="3"/>
      <c r="F56" s="3"/>
      <c r="G56" s="3"/>
      <c r="H56" s="3"/>
      <c r="I56" s="3"/>
      <c r="J56" s="4"/>
      <c r="K56" s="4"/>
      <c r="L56" s="47">
        <v>11.8</v>
      </c>
      <c r="M56" s="47">
        <v>9.9</v>
      </c>
      <c r="N56" s="47">
        <v>10.199999999999999</v>
      </c>
      <c r="O56" s="47">
        <v>8.8000000000000007</v>
      </c>
      <c r="P56" s="47">
        <f t="shared" ref="P56" si="5">P55/P54*1000</f>
        <v>8.6501251991805148</v>
      </c>
      <c r="Q56" s="47">
        <f t="shared" ref="Q56:S56" si="6">Q55/Q54*1000</f>
        <v>7.49728152005952</v>
      </c>
      <c r="R56" s="47">
        <f t="shared" si="6"/>
        <v>12.262204904881962</v>
      </c>
      <c r="S56" s="47">
        <f t="shared" si="6"/>
        <v>7.6380048605485475</v>
      </c>
      <c r="T56" s="19">
        <f t="shared" si="3"/>
        <v>62.289000386118346</v>
      </c>
      <c r="U56" s="84"/>
      <c r="V56" s="8"/>
      <c r="W56" s="8"/>
      <c r="X56" s="8"/>
      <c r="Y56" s="8"/>
    </row>
    <row r="57" spans="2:25" ht="15.6" customHeight="1" x14ac:dyDescent="0.25">
      <c r="B57" s="11">
        <v>43</v>
      </c>
      <c r="C57" s="29" t="s">
        <v>52</v>
      </c>
      <c r="D57" s="12" t="s">
        <v>47</v>
      </c>
      <c r="E57" s="3" t="s">
        <v>12</v>
      </c>
      <c r="F57" s="3"/>
      <c r="G57" s="3"/>
      <c r="H57" s="3" t="s">
        <v>12</v>
      </c>
      <c r="I57" s="3"/>
      <c r="J57" s="4"/>
      <c r="K57" s="4" t="s">
        <v>12</v>
      </c>
      <c r="L57" s="15">
        <v>220</v>
      </c>
      <c r="M57" s="15">
        <v>268</v>
      </c>
      <c r="N57" s="15">
        <v>253</v>
      </c>
      <c r="O57" s="15">
        <v>325</v>
      </c>
      <c r="P57" s="4">
        <v>234</v>
      </c>
      <c r="Q57" s="4">
        <v>214</v>
      </c>
      <c r="R57" s="15">
        <v>210</v>
      </c>
      <c r="S57" s="4">
        <v>250</v>
      </c>
      <c r="T57" s="19">
        <f t="shared" si="3"/>
        <v>119.04761904761905</v>
      </c>
      <c r="U57" s="84"/>
      <c r="V57" s="8"/>
      <c r="W57" s="8"/>
      <c r="X57" s="8"/>
      <c r="Y57" s="8"/>
    </row>
    <row r="58" spans="2:25" ht="16.5" customHeight="1" x14ac:dyDescent="0.25">
      <c r="B58" s="10">
        <v>44</v>
      </c>
      <c r="C58" s="29" t="s">
        <v>53</v>
      </c>
      <c r="D58" s="12" t="s">
        <v>51</v>
      </c>
      <c r="E58" s="3"/>
      <c r="F58" s="3"/>
      <c r="G58" s="3"/>
      <c r="H58" s="3"/>
      <c r="I58" s="3"/>
      <c r="J58" s="4"/>
      <c r="K58" s="4"/>
      <c r="L58" s="19">
        <v>11.8</v>
      </c>
      <c r="M58" s="14">
        <v>14.5</v>
      </c>
      <c r="N58" s="14">
        <v>13.8</v>
      </c>
      <c r="O58" s="14">
        <v>17.899999999999999</v>
      </c>
      <c r="P58" s="19">
        <f t="shared" ref="P58" si="7">P57/P54*1000</f>
        <v>13.316640109264739</v>
      </c>
      <c r="Q58" s="19">
        <f t="shared" ref="Q58:S58" si="8">Q57/Q54*1000</f>
        <v>12.247467521318606</v>
      </c>
      <c r="R58" s="19">
        <f t="shared" si="8"/>
        <v>12.033004813201925</v>
      </c>
      <c r="S58" s="19">
        <f t="shared" si="8"/>
        <v>14.465918296493461</v>
      </c>
      <c r="T58" s="19">
        <f t="shared" si="3"/>
        <v>120.21866957638281</v>
      </c>
      <c r="U58" s="84"/>
      <c r="V58" s="8"/>
      <c r="W58" s="8"/>
      <c r="X58" s="8"/>
      <c r="Y58" s="8"/>
    </row>
    <row r="59" spans="2:25" ht="17.649999999999999" customHeight="1" x14ac:dyDescent="0.25">
      <c r="B59" s="11">
        <v>45</v>
      </c>
      <c r="C59" s="29" t="s">
        <v>54</v>
      </c>
      <c r="D59" s="12" t="s">
        <v>47</v>
      </c>
      <c r="E59" s="3"/>
      <c r="F59" s="3"/>
      <c r="G59" s="3"/>
      <c r="H59" s="3"/>
      <c r="I59" s="3"/>
      <c r="J59" s="4"/>
      <c r="K59" s="4"/>
      <c r="L59" s="15">
        <f>L55-L57</f>
        <v>0</v>
      </c>
      <c r="M59" s="15">
        <v>-85</v>
      </c>
      <c r="N59" s="15">
        <v>-66</v>
      </c>
      <c r="O59" s="15">
        <v>-168</v>
      </c>
      <c r="P59" s="15">
        <f>P55-P57</f>
        <v>-82</v>
      </c>
      <c r="Q59" s="15">
        <f>Q55-Q57</f>
        <v>-83</v>
      </c>
      <c r="R59" s="15">
        <f>R55-R57</f>
        <v>4</v>
      </c>
      <c r="S59" s="15">
        <f>S55-S57</f>
        <v>-118</v>
      </c>
      <c r="T59" s="19">
        <f>S59/R59*100</f>
        <v>-2950</v>
      </c>
      <c r="U59" s="84"/>
      <c r="V59" s="8"/>
      <c r="W59" s="8"/>
      <c r="X59" s="8"/>
      <c r="Y59" s="8"/>
    </row>
    <row r="60" spans="2:25" ht="26.25" customHeight="1" x14ac:dyDescent="0.25">
      <c r="B60" s="10">
        <v>46</v>
      </c>
      <c r="C60" s="29" t="s">
        <v>55</v>
      </c>
      <c r="D60" s="11" t="s">
        <v>51</v>
      </c>
      <c r="E60" s="3"/>
      <c r="F60" s="3"/>
      <c r="G60" s="3"/>
      <c r="H60" s="3"/>
      <c r="I60" s="3"/>
      <c r="J60" s="4"/>
      <c r="K60" s="4"/>
      <c r="L60" s="53">
        <f>L59/L54*1000</f>
        <v>0</v>
      </c>
      <c r="M60" s="47">
        <v>-4.5999999999999996</v>
      </c>
      <c r="N60" s="47">
        <v>-3.6</v>
      </c>
      <c r="O60" s="47">
        <v>-9.1</v>
      </c>
      <c r="P60" s="47">
        <f t="shared" ref="P60" si="9">P59/P54*1000</f>
        <v>-4.6665149100842251</v>
      </c>
      <c r="Q60" s="47">
        <f t="shared" ref="Q60:S60" si="10">Q59/Q54*1000</f>
        <v>-4.7501860012590855</v>
      </c>
      <c r="R60" s="47">
        <f t="shared" si="10"/>
        <v>0.22920009168003669</v>
      </c>
      <c r="S60" s="47">
        <f t="shared" si="10"/>
        <v>-6.8279134359449136</v>
      </c>
      <c r="T60" s="19">
        <f t="shared" si="3"/>
        <v>-2979.0186321027654</v>
      </c>
      <c r="U60" s="85"/>
      <c r="V60" s="8"/>
      <c r="W60" s="8"/>
      <c r="X60" s="8"/>
      <c r="Y60" s="8"/>
    </row>
    <row r="61" spans="2:25" ht="17.25" customHeight="1" x14ac:dyDescent="0.25">
      <c r="B61" s="11">
        <v>47</v>
      </c>
      <c r="C61" s="29" t="s">
        <v>56</v>
      </c>
      <c r="D61" s="12" t="s">
        <v>47</v>
      </c>
      <c r="E61" s="3" t="s">
        <v>12</v>
      </c>
      <c r="F61" s="3"/>
      <c r="G61" s="3"/>
      <c r="H61" s="3" t="s">
        <v>12</v>
      </c>
      <c r="I61" s="3"/>
      <c r="J61" s="4"/>
      <c r="K61" s="4"/>
      <c r="L61" s="15">
        <v>630</v>
      </c>
      <c r="M61" s="15">
        <v>621</v>
      </c>
      <c r="N61" s="15">
        <v>585</v>
      </c>
      <c r="O61" s="15">
        <v>620</v>
      </c>
      <c r="P61" s="4">
        <v>573</v>
      </c>
      <c r="Q61" s="4">
        <v>583</v>
      </c>
      <c r="R61" s="15">
        <v>585</v>
      </c>
      <c r="S61" s="4">
        <v>486</v>
      </c>
      <c r="T61" s="19">
        <f t="shared" si="3"/>
        <v>83.07692307692308</v>
      </c>
      <c r="U61" s="80" t="s">
        <v>115</v>
      </c>
      <c r="V61" s="8"/>
      <c r="W61" s="8"/>
      <c r="X61" s="8"/>
      <c r="Y61" s="8"/>
    </row>
    <row r="62" spans="2:25" ht="18" customHeight="1" x14ac:dyDescent="0.25">
      <c r="B62" s="10">
        <v>48</v>
      </c>
      <c r="C62" s="29" t="s">
        <v>57</v>
      </c>
      <c r="D62" s="12" t="s">
        <v>47</v>
      </c>
      <c r="E62" s="3"/>
      <c r="F62" s="3"/>
      <c r="G62" s="3"/>
      <c r="H62" s="3" t="s">
        <v>12</v>
      </c>
      <c r="I62" s="3"/>
      <c r="J62" s="4"/>
      <c r="K62" s="4"/>
      <c r="L62" s="15">
        <v>788</v>
      </c>
      <c r="M62" s="15">
        <v>689</v>
      </c>
      <c r="N62" s="15">
        <v>623</v>
      </c>
      <c r="O62" s="15">
        <v>737</v>
      </c>
      <c r="P62" s="4">
        <v>640</v>
      </c>
      <c r="Q62" s="4">
        <v>606</v>
      </c>
      <c r="R62" s="15">
        <v>610</v>
      </c>
      <c r="S62" s="4">
        <v>551</v>
      </c>
      <c r="T62" s="19">
        <f t="shared" si="3"/>
        <v>90.327868852459019</v>
      </c>
      <c r="U62" s="84"/>
    </row>
    <row r="63" spans="2:25" ht="19.149999999999999" customHeight="1" x14ac:dyDescent="0.25">
      <c r="B63" s="11">
        <v>49</v>
      </c>
      <c r="C63" s="29" t="s">
        <v>58</v>
      </c>
      <c r="D63" s="12" t="s">
        <v>47</v>
      </c>
      <c r="E63" s="3"/>
      <c r="F63" s="3"/>
      <c r="G63" s="3"/>
      <c r="H63" s="3"/>
      <c r="I63" s="3"/>
      <c r="J63" s="4"/>
      <c r="K63" s="4"/>
      <c r="L63" s="15">
        <f t="shared" ref="L63" si="11">L61-L62</f>
        <v>-158</v>
      </c>
      <c r="M63" s="15">
        <v>-68</v>
      </c>
      <c r="N63" s="15">
        <v>-38</v>
      </c>
      <c r="O63" s="15">
        <v>-117</v>
      </c>
      <c r="P63" s="15">
        <f>P61-P62</f>
        <v>-67</v>
      </c>
      <c r="Q63" s="15">
        <f>Q61-Q62</f>
        <v>-23</v>
      </c>
      <c r="R63" s="15">
        <f t="shared" ref="R63:S63" si="12">R61-R62</f>
        <v>-25</v>
      </c>
      <c r="S63" s="15">
        <f t="shared" si="12"/>
        <v>-65</v>
      </c>
      <c r="T63" s="19">
        <f t="shared" si="3"/>
        <v>260</v>
      </c>
      <c r="U63" s="84"/>
    </row>
    <row r="64" spans="2:25" ht="36" customHeight="1" x14ac:dyDescent="0.25">
      <c r="B64" s="10">
        <v>50</v>
      </c>
      <c r="C64" s="29" t="s">
        <v>84</v>
      </c>
      <c r="D64" s="11" t="s">
        <v>51</v>
      </c>
      <c r="E64" s="3"/>
      <c r="F64" s="3"/>
      <c r="G64" s="3"/>
      <c r="H64" s="3"/>
      <c r="I64" s="3"/>
      <c r="J64" s="4"/>
      <c r="K64" s="4"/>
      <c r="L64" s="47">
        <f>L63/L54*1000</f>
        <v>-8.5211951245820288</v>
      </c>
      <c r="M64" s="47">
        <v>-3.7</v>
      </c>
      <c r="N64" s="47">
        <v>-2.1</v>
      </c>
      <c r="O64" s="47">
        <v>-6.4</v>
      </c>
      <c r="P64" s="47">
        <f t="shared" ref="P64" si="13">P63/P54*1000</f>
        <v>-3.8128841338493058</v>
      </c>
      <c r="Q64" s="47">
        <f t="shared" ref="Q64:S64" si="14">Q63/Q54*1000</f>
        <v>-1.3163166027585418</v>
      </c>
      <c r="R64" s="47">
        <f t="shared" si="14"/>
        <v>-1.4325005730002291</v>
      </c>
      <c r="S64" s="47">
        <f t="shared" si="14"/>
        <v>-3.7611387570882999</v>
      </c>
      <c r="T64" s="19">
        <f t="shared" si="3"/>
        <v>262.55757435482002</v>
      </c>
      <c r="U64" s="85"/>
    </row>
    <row r="65" spans="2:21" ht="18" customHeight="1" x14ac:dyDescent="0.25">
      <c r="B65" s="11">
        <v>51</v>
      </c>
      <c r="C65" s="29" t="s">
        <v>59</v>
      </c>
      <c r="D65" s="12" t="s">
        <v>60</v>
      </c>
      <c r="E65" s="3"/>
      <c r="F65" s="3"/>
      <c r="G65" s="3"/>
      <c r="H65" s="3"/>
      <c r="I65" s="3"/>
      <c r="J65" s="4"/>
      <c r="K65" s="4"/>
      <c r="L65" s="15">
        <v>67</v>
      </c>
      <c r="M65" s="15">
        <v>68</v>
      </c>
      <c r="N65" s="15">
        <v>68</v>
      </c>
      <c r="O65" s="15">
        <v>68</v>
      </c>
      <c r="P65" s="4">
        <v>69</v>
      </c>
      <c r="Q65" s="4">
        <v>70</v>
      </c>
      <c r="R65" s="15">
        <v>70</v>
      </c>
      <c r="S65" s="4">
        <v>70</v>
      </c>
      <c r="T65" s="19">
        <f t="shared" si="3"/>
        <v>100</v>
      </c>
      <c r="U65" s="16" t="s">
        <v>103</v>
      </c>
    </row>
    <row r="66" spans="2:21" ht="30.75" customHeight="1" x14ac:dyDescent="0.25">
      <c r="B66" s="11">
        <v>52</v>
      </c>
      <c r="C66" s="29" t="s">
        <v>61</v>
      </c>
      <c r="D66" s="11" t="s">
        <v>15</v>
      </c>
      <c r="E66" s="4"/>
      <c r="F66" s="4"/>
      <c r="G66" s="4"/>
      <c r="H66" s="4"/>
      <c r="I66" s="4"/>
      <c r="J66" s="4"/>
      <c r="K66" s="4" t="s">
        <v>12</v>
      </c>
      <c r="L66" s="15">
        <v>5</v>
      </c>
      <c r="M66" s="15">
        <v>14</v>
      </c>
      <c r="N66" s="15">
        <v>3</v>
      </c>
      <c r="O66" s="15">
        <v>1</v>
      </c>
      <c r="P66" s="4">
        <v>1</v>
      </c>
      <c r="Q66" s="4">
        <v>4</v>
      </c>
      <c r="R66" s="15">
        <v>3</v>
      </c>
      <c r="S66" s="4">
        <v>1</v>
      </c>
      <c r="T66" s="19">
        <f t="shared" si="3"/>
        <v>33.333333333333329</v>
      </c>
      <c r="U66" s="16" t="s">
        <v>114</v>
      </c>
    </row>
    <row r="67" spans="2:21" ht="27.75" customHeight="1" x14ac:dyDescent="0.25">
      <c r="B67" s="11">
        <v>53</v>
      </c>
      <c r="C67" s="30" t="s">
        <v>63</v>
      </c>
      <c r="D67" s="11" t="s">
        <v>62</v>
      </c>
      <c r="E67" s="4"/>
      <c r="F67" s="4"/>
      <c r="G67" s="4"/>
      <c r="H67" s="4"/>
      <c r="I67" s="4"/>
      <c r="J67" s="4"/>
      <c r="K67" s="4"/>
      <c r="L67" s="19">
        <v>3</v>
      </c>
      <c r="M67" s="19">
        <v>4.5</v>
      </c>
      <c r="N67" s="19">
        <v>2.6</v>
      </c>
      <c r="O67" s="19">
        <v>2.1</v>
      </c>
      <c r="P67" s="4">
        <v>6.4</v>
      </c>
      <c r="Q67" s="4">
        <v>2.8</v>
      </c>
      <c r="R67" s="19">
        <v>2</v>
      </c>
      <c r="S67" s="4">
        <v>2.4</v>
      </c>
      <c r="T67" s="19">
        <f t="shared" si="3"/>
        <v>120</v>
      </c>
      <c r="U67" s="16" t="s">
        <v>103</v>
      </c>
    </row>
    <row r="68" spans="2:21" ht="69" customHeight="1" x14ac:dyDescent="0.25">
      <c r="B68" s="10">
        <v>54</v>
      </c>
      <c r="C68" s="30" t="s">
        <v>64</v>
      </c>
      <c r="D68" s="11" t="s">
        <v>20</v>
      </c>
      <c r="E68" s="4"/>
      <c r="F68" s="4"/>
      <c r="G68" s="4" t="s">
        <v>65</v>
      </c>
      <c r="H68" s="4"/>
      <c r="I68" s="4" t="s">
        <v>12</v>
      </c>
      <c r="J68" s="4"/>
      <c r="K68" s="4"/>
      <c r="L68" s="40">
        <v>61.5</v>
      </c>
      <c r="M68" s="40">
        <v>59.6</v>
      </c>
      <c r="N68" s="40">
        <v>60.7</v>
      </c>
      <c r="O68" s="40">
        <v>60.2</v>
      </c>
      <c r="P68" s="4">
        <v>59.2</v>
      </c>
      <c r="Q68" s="4">
        <v>57.7</v>
      </c>
      <c r="R68" s="15">
        <v>57</v>
      </c>
      <c r="S68" s="4">
        <v>57</v>
      </c>
      <c r="T68" s="19">
        <f t="shared" si="3"/>
        <v>100</v>
      </c>
      <c r="U68" s="63" t="s">
        <v>103</v>
      </c>
    </row>
    <row r="69" spans="2:21" ht="92.25" customHeight="1" x14ac:dyDescent="0.25">
      <c r="B69" s="10">
        <v>55</v>
      </c>
      <c r="C69" s="33" t="s">
        <v>94</v>
      </c>
      <c r="D69" s="11" t="s">
        <v>66</v>
      </c>
      <c r="E69" s="4"/>
      <c r="F69" s="4"/>
      <c r="G69" s="4"/>
      <c r="H69" s="4"/>
      <c r="I69" s="4"/>
      <c r="J69" s="4"/>
      <c r="K69" s="4"/>
      <c r="L69" s="19">
        <v>1.1000000000000001</v>
      </c>
      <c r="M69" s="48">
        <v>0.35</v>
      </c>
      <c r="N69" s="48">
        <v>3.86</v>
      </c>
      <c r="O69" s="48">
        <v>0.4</v>
      </c>
      <c r="P69" s="4">
        <v>2.2000000000000002</v>
      </c>
      <c r="Q69" s="4">
        <v>1.5</v>
      </c>
      <c r="R69" s="19">
        <v>1.6</v>
      </c>
      <c r="S69" s="4">
        <v>1.4</v>
      </c>
      <c r="T69" s="19">
        <f t="shared" si="3"/>
        <v>87.499999999999986</v>
      </c>
      <c r="U69" s="16" t="s">
        <v>123</v>
      </c>
    </row>
    <row r="70" spans="2:21" ht="21" customHeight="1" x14ac:dyDescent="0.25">
      <c r="B70" s="11">
        <v>56</v>
      </c>
      <c r="C70" s="33" t="s">
        <v>67</v>
      </c>
      <c r="D70" s="11" t="s">
        <v>15</v>
      </c>
      <c r="E70" s="4"/>
      <c r="F70" s="4"/>
      <c r="G70" s="4"/>
      <c r="H70" s="4"/>
      <c r="I70" s="4"/>
      <c r="J70" s="4"/>
      <c r="K70" s="4"/>
      <c r="L70" s="15">
        <v>17</v>
      </c>
      <c r="M70" s="15">
        <v>17</v>
      </c>
      <c r="N70" s="15">
        <v>19</v>
      </c>
      <c r="O70" s="15">
        <v>19</v>
      </c>
      <c r="P70" s="4">
        <v>20</v>
      </c>
      <c r="Q70" s="4">
        <v>19</v>
      </c>
      <c r="R70" s="15">
        <v>18</v>
      </c>
      <c r="S70" s="4">
        <v>19</v>
      </c>
      <c r="T70" s="19">
        <f t="shared" si="3"/>
        <v>105.55555555555556</v>
      </c>
      <c r="U70" s="80" t="s">
        <v>121</v>
      </c>
    </row>
    <row r="71" spans="2:21" ht="30" customHeight="1" x14ac:dyDescent="0.25">
      <c r="B71" s="11">
        <v>57</v>
      </c>
      <c r="C71" s="34" t="s">
        <v>85</v>
      </c>
      <c r="D71" s="11" t="s">
        <v>66</v>
      </c>
      <c r="E71" s="4"/>
      <c r="F71" s="4"/>
      <c r="G71" s="4"/>
      <c r="H71" s="4"/>
      <c r="I71" s="4"/>
      <c r="J71" s="4"/>
      <c r="K71" s="4"/>
      <c r="L71" s="19">
        <v>45.2</v>
      </c>
      <c r="M71" s="19">
        <v>44.8</v>
      </c>
      <c r="N71" s="19">
        <v>39.200000000000003</v>
      </c>
      <c r="O71" s="19">
        <v>33.159999999999997</v>
      </c>
      <c r="P71" s="4">
        <v>32.9</v>
      </c>
      <c r="Q71" s="4">
        <v>32.200000000000003</v>
      </c>
      <c r="R71" s="19">
        <v>39</v>
      </c>
      <c r="S71" s="4">
        <v>32.200000000000003</v>
      </c>
      <c r="T71" s="19">
        <f t="shared" si="3"/>
        <v>82.564102564102569</v>
      </c>
      <c r="U71" s="88"/>
    </row>
    <row r="72" spans="2:21" ht="28.15" customHeight="1" x14ac:dyDescent="0.25">
      <c r="B72" s="11">
        <v>58</v>
      </c>
      <c r="C72" s="34" t="s">
        <v>95</v>
      </c>
      <c r="D72" s="11" t="s">
        <v>66</v>
      </c>
      <c r="E72" s="4"/>
      <c r="F72" s="4"/>
      <c r="G72" s="4"/>
      <c r="H72" s="4"/>
      <c r="I72" s="4"/>
      <c r="J72" s="4"/>
      <c r="K72" s="4"/>
      <c r="L72" s="19">
        <v>2.8</v>
      </c>
      <c r="M72" s="19">
        <v>2.58</v>
      </c>
      <c r="N72" s="19">
        <v>0.5</v>
      </c>
      <c r="O72" s="19">
        <v>0.85</v>
      </c>
      <c r="P72" s="4">
        <v>0.6</v>
      </c>
      <c r="Q72" s="4">
        <v>0.5</v>
      </c>
      <c r="R72" s="19">
        <v>1.3</v>
      </c>
      <c r="S72" s="4">
        <v>1</v>
      </c>
      <c r="T72" s="19">
        <f t="shared" si="3"/>
        <v>76.92307692307692</v>
      </c>
      <c r="U72" s="89"/>
    </row>
    <row r="73" spans="2:21" ht="33" customHeight="1" x14ac:dyDescent="0.25">
      <c r="B73" s="70" t="s">
        <v>102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72"/>
      <c r="U73" s="73"/>
    </row>
    <row r="74" spans="2:21" ht="30.75" customHeight="1" x14ac:dyDescent="0.25">
      <c r="B74" s="11">
        <v>59</v>
      </c>
      <c r="C74" s="34" t="s">
        <v>68</v>
      </c>
      <c r="D74" s="11" t="s">
        <v>11</v>
      </c>
      <c r="E74" s="4"/>
      <c r="F74" s="4"/>
      <c r="G74" s="4"/>
      <c r="H74" s="4"/>
      <c r="I74" s="4"/>
      <c r="J74" s="4"/>
      <c r="K74" s="4"/>
      <c r="L74" s="19">
        <v>571.4</v>
      </c>
      <c r="M74" s="19">
        <v>615.4</v>
      </c>
      <c r="N74" s="19">
        <v>595.5</v>
      </c>
      <c r="O74" s="19">
        <v>698.8</v>
      </c>
      <c r="P74" s="19">
        <v>1134.7</v>
      </c>
      <c r="Q74" s="19">
        <v>853.2</v>
      </c>
      <c r="R74" s="19">
        <v>461.5</v>
      </c>
      <c r="S74" s="19">
        <v>889</v>
      </c>
      <c r="T74" s="19">
        <f>S74/R74*100</f>
        <v>192.63271939328277</v>
      </c>
      <c r="U74" s="13" t="s">
        <v>103</v>
      </c>
    </row>
    <row r="75" spans="2:21" ht="20.25" customHeight="1" x14ac:dyDescent="0.25">
      <c r="B75" s="11">
        <v>60</v>
      </c>
      <c r="C75" s="34" t="s">
        <v>69</v>
      </c>
      <c r="D75" s="11" t="s">
        <v>11</v>
      </c>
      <c r="E75" s="4"/>
      <c r="F75" s="4"/>
      <c r="G75" s="4"/>
      <c r="H75" s="4"/>
      <c r="I75" s="4"/>
      <c r="J75" s="4"/>
      <c r="K75" s="4"/>
      <c r="L75" s="19">
        <v>114.7</v>
      </c>
      <c r="M75" s="19">
        <v>138.19999999999999</v>
      </c>
      <c r="N75" s="19">
        <v>133.4</v>
      </c>
      <c r="O75" s="19">
        <v>145.4</v>
      </c>
      <c r="P75" s="19">
        <v>228.9</v>
      </c>
      <c r="Q75" s="19">
        <v>266.60000000000002</v>
      </c>
      <c r="R75" s="19">
        <v>138.5</v>
      </c>
      <c r="S75" s="19">
        <v>251.7</v>
      </c>
      <c r="T75" s="19">
        <f t="shared" ref="T75:T77" si="15">S75/R75*100</f>
        <v>181.73285198555956</v>
      </c>
      <c r="U75" s="13" t="s">
        <v>103</v>
      </c>
    </row>
    <row r="76" spans="2:21" ht="60" customHeight="1" x14ac:dyDescent="0.25">
      <c r="B76" s="11">
        <v>61</v>
      </c>
      <c r="C76" s="34" t="s">
        <v>70</v>
      </c>
      <c r="D76" s="11" t="s">
        <v>20</v>
      </c>
      <c r="E76" s="4"/>
      <c r="F76" s="4"/>
      <c r="G76" s="4"/>
      <c r="H76" s="4"/>
      <c r="I76" s="4"/>
      <c r="J76" s="4"/>
      <c r="K76" s="4"/>
      <c r="L76" s="54">
        <v>20.100000000000001</v>
      </c>
      <c r="M76" s="54">
        <v>22.5</v>
      </c>
      <c r="N76" s="54">
        <v>22.4</v>
      </c>
      <c r="O76" s="54">
        <v>20.8</v>
      </c>
      <c r="P76" s="54">
        <v>20.2</v>
      </c>
      <c r="Q76" s="54">
        <v>31.2</v>
      </c>
      <c r="R76" s="54">
        <v>30</v>
      </c>
      <c r="S76" s="54">
        <v>28.3</v>
      </c>
      <c r="T76" s="19">
        <f t="shared" si="15"/>
        <v>94.333333333333343</v>
      </c>
      <c r="U76" s="13" t="s">
        <v>119</v>
      </c>
    </row>
    <row r="77" spans="2:21" ht="46.5" customHeight="1" x14ac:dyDescent="0.25">
      <c r="B77" s="11">
        <v>62</v>
      </c>
      <c r="C77" s="32" t="s">
        <v>71</v>
      </c>
      <c r="D77" s="11" t="s">
        <v>20</v>
      </c>
      <c r="E77" s="55"/>
      <c r="F77" s="55"/>
      <c r="G77" s="55"/>
      <c r="H77" s="55"/>
      <c r="I77" s="55" t="s">
        <v>12</v>
      </c>
      <c r="J77" s="55"/>
      <c r="K77" s="55"/>
      <c r="L77" s="49">
        <v>54</v>
      </c>
      <c r="M77" s="49">
        <v>57</v>
      </c>
      <c r="N77" s="49">
        <v>58</v>
      </c>
      <c r="O77" s="49">
        <v>59</v>
      </c>
      <c r="P77" s="49">
        <v>59</v>
      </c>
      <c r="Q77" s="49">
        <v>59</v>
      </c>
      <c r="R77" s="15">
        <v>62</v>
      </c>
      <c r="S77" s="49">
        <v>62</v>
      </c>
      <c r="T77" s="19">
        <f t="shared" si="15"/>
        <v>100</v>
      </c>
      <c r="U77" s="4" t="s">
        <v>103</v>
      </c>
    </row>
  </sheetData>
  <mergeCells count="22">
    <mergeCell ref="U9:U10"/>
    <mergeCell ref="B73:U73"/>
    <mergeCell ref="U55:U60"/>
    <mergeCell ref="U61:U64"/>
    <mergeCell ref="U34:U35"/>
    <mergeCell ref="B26:U26"/>
    <mergeCell ref="U70:U72"/>
    <mergeCell ref="U20:U23"/>
    <mergeCell ref="B2:U2"/>
    <mergeCell ref="J4:J5"/>
    <mergeCell ref="T4:T5"/>
    <mergeCell ref="U4:U5"/>
    <mergeCell ref="B6:U6"/>
    <mergeCell ref="K4:K5"/>
    <mergeCell ref="B4:B5"/>
    <mergeCell ref="C4:C5"/>
    <mergeCell ref="D4:D5"/>
    <mergeCell ref="E4:E5"/>
    <mergeCell ref="F4:F5"/>
    <mergeCell ref="G4:G5"/>
    <mergeCell ref="H4:H5"/>
    <mergeCell ref="I4:I5"/>
  </mergeCells>
  <pageMargins left="0.31496062992125984" right="0.31496062992125984" top="0.35433070866141736" bottom="0.35433070866141736" header="0" footer="0"/>
  <pageSetup paperSize="9" scale="59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2025-05-28T10:35:47Z</dcterms:modified>
</cp:coreProperties>
</file>