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143-п от 25.03.2025 изм в 545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externalReferences>
    <externalReference r:id="rId3"/>
  </externalReferences>
  <definedNames>
    <definedName name="_xlnm._FilterDatabase" localSheetId="0" hidden="1">Аналитикам!$A$10:$Z$16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Аналитикам!$A$1:$Z$16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A14" i="12" l="1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F15" i="12"/>
  <c r="G15" i="12"/>
  <c r="H15" i="12"/>
  <c r="I15" i="12"/>
  <c r="J15" i="12"/>
  <c r="K15" i="12"/>
  <c r="L15" i="12"/>
  <c r="M15" i="12"/>
  <c r="N15" i="12"/>
  <c r="O15" i="12"/>
  <c r="F16" i="12"/>
  <c r="G16" i="12"/>
  <c r="H16" i="12"/>
  <c r="I16" i="12"/>
  <c r="J16" i="12"/>
  <c r="K16" i="12"/>
  <c r="L16" i="12"/>
  <c r="M16" i="12"/>
  <c r="N16" i="12"/>
  <c r="O16" i="12"/>
  <c r="L13" i="12"/>
  <c r="L11" i="12" s="1"/>
  <c r="K13" i="12"/>
  <c r="J13" i="12"/>
  <c r="I13" i="12"/>
  <c r="K12" i="12"/>
  <c r="K11" i="12" s="1"/>
  <c r="J12" i="12"/>
  <c r="J11" i="12" s="1"/>
  <c r="I12" i="12"/>
  <c r="I11" i="12" s="1"/>
  <c r="H12" i="12"/>
  <c r="O11" i="12"/>
  <c r="N11" i="12"/>
  <c r="M11" i="12"/>
  <c r="G12" i="12" l="1"/>
  <c r="G13" i="12"/>
  <c r="H11" i="12"/>
  <c r="G11" i="12" s="1"/>
</calcChain>
</file>

<file path=xl/sharedStrings.xml><?xml version="1.0" encoding="utf-8"?>
<sst xmlns="http://schemas.openxmlformats.org/spreadsheetml/2006/main" count="46" uniqueCount="44">
  <si>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</si>
  <si>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</si>
  <si>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</si>
  <si>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</si>
  <si>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</si>
  <si>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</si>
  <si>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</si>
  <si>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</si>
  <si>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</si>
  <si>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</si>
  <si>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</si>
  <si>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</si>
  <si>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</si>
  <si>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</si>
  <si>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</si>
  <si>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</si>
  <si>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</si>
  <si>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</si>
  <si>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</si>
  <si>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</si>
  <si>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</si>
  <si>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</si>
  <si>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</si>
  <si>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</si>
  <si>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</si>
  <si>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</si>
  <si>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</si>
  <si>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</si>
  <si>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</si>
  <si>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</si>
  <si>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</si>
  <si>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</si>
  <si>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</si>
  <si>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</si>
  <si>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</si>
  <si>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Х</t>
  </si>
  <si>
    <t>Процент</t>
  </si>
  <si>
    <t>1.1.1</t>
  </si>
  <si>
    <t>Мероприятие 1: Организация и осуществление мероприятий по работе с детьми в каникулярное время</t>
  </si>
  <si>
    <t>Комитет по молодежной политике Администрации Павлоградского муниципального района Омской области</t>
  </si>
  <si>
    <t xml:space="preserve">Доля детей Омской области в возрасте от 6 до 18 лет, направленных на отдых в каникулярное время в организации отдыха детей и их оздоровления за счет средств областного бюджета в форме субсидий местным бюджетам от общей численности детей в возрасте от 6 до 18 лет,  проживающих на территории муниципальных образований Омской области </t>
  </si>
  <si>
    <t xml:space="preserve">1. Налоговых и неналоговых доходов, поступлений нецелевого характера из областного бюджета </t>
  </si>
  <si>
    <t xml:space="preserve">2. Поступлений целевого характера из областного бюджета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</si>
  <si>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25.03.2025 № 143-п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</si>
</sst>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8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1" xfId="8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danenkoSV/Desktop/&#1080;&#1079;&#1084;.%20&#1074;%20%20&#1052;&#1055;/&#1080;&#1079;&#1084;&#1077;&#1085;&#1077;&#1085;&#1080;&#1103;%202025/03.2025/26.03.2025/&#1089;&#1090;&#1088;&#1091;&#1082;&#1090;&#1091;&#1088;&#1072;%20&#1056;&#1057;&#1050;&#1057;%2026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тикам"/>
      <sheetName val="Лист1"/>
    </sheetNames>
    <sheetDataSet>
      <sheetData sheetId="0">
        <row r="308">
          <cell r="A308" t="str">
            <v>2.1.3</v>
          </cell>
          <cell r="B308" t="str">
            <v>Мероприятие 3:  Организация и осуществление мероприятий по работе с детьми  в каникулярное время</v>
          </cell>
          <cell r="C308">
            <v>2020</v>
          </cell>
          <cell r="D308">
            <v>2027</v>
          </cell>
          <cell r="E308" t="str">
            <v>Комитет образования Администрации Павлоградского муниципального района Омской области</v>
          </cell>
          <cell r="F308" t="str">
            <v>Всего, из них расходы за счет:</v>
          </cell>
          <cell r="G308">
            <v>17989765.620000001</v>
          </cell>
          <cell r="H308">
            <v>308358</v>
          </cell>
          <cell r="I308">
            <v>2858006.8</v>
          </cell>
          <cell r="J308">
            <v>2895645.99</v>
          </cell>
          <cell r="K308">
            <v>3444717.19</v>
          </cell>
          <cell r="L308">
            <v>3602330.41</v>
          </cell>
          <cell r="M308">
            <v>1626280.41</v>
          </cell>
          <cell r="N308">
            <v>1627213.41</v>
          </cell>
          <cell r="O308">
            <v>1627213.41</v>
          </cell>
          <cell r="P308" t="str">
            <v xml:space="preserve">Доля детей Омской области в возрасте от 6 до 18 лет, направленных на отдых в каникулярное время в организации отдыха детей и их оздоровления за счет средств областного бюджета в форме субсидий местным бюджетам от общей численности детей в возрасте от 6 до 18 лет,  проживающих на территории муниципальных образований Омской области </v>
          </cell>
          <cell r="Q308" t="str">
            <v>Процент</v>
          </cell>
          <cell r="R308">
            <v>0.4</v>
          </cell>
          <cell r="S308" t="str">
            <v>Х</v>
          </cell>
          <cell r="T308">
            <v>0.4</v>
          </cell>
          <cell r="U308">
            <v>0.4</v>
          </cell>
          <cell r="V308">
            <v>0.4</v>
          </cell>
          <cell r="W308">
            <v>0.4</v>
          </cell>
          <cell r="X308">
            <v>0.4</v>
          </cell>
          <cell r="Y308">
            <v>0.4</v>
          </cell>
          <cell r="Z308">
            <v>0.4</v>
          </cell>
        </row>
        <row r="309">
          <cell r="F309" t="str">
            <v xml:space="preserve">1. Налоговых и неналоговых доходов, поступлений нецелевого характера </v>
          </cell>
          <cell r="G309">
            <v>10547712.82</v>
          </cell>
          <cell r="H309">
            <v>308358</v>
          </cell>
          <cell r="I309">
            <v>945338</v>
          </cell>
          <cell r="J309">
            <v>1055541.99</v>
          </cell>
          <cell r="K309">
            <v>1603101.19</v>
          </cell>
          <cell r="L309">
            <v>1754666.41</v>
          </cell>
          <cell r="M309">
            <v>1626280.41</v>
          </cell>
          <cell r="N309">
            <v>1627213.41</v>
          </cell>
          <cell r="O309">
            <v>1627213.41</v>
          </cell>
        </row>
        <row r="310">
          <cell r="F310" t="str">
            <v>2. Поступления целевого характера из областного бюджета</v>
          </cell>
          <cell r="G310">
            <v>7442052.7999999998</v>
          </cell>
          <cell r="H310">
            <v>0</v>
          </cell>
          <cell r="I310">
            <v>1912668.8</v>
          </cell>
          <cell r="J310">
            <v>1840104</v>
          </cell>
          <cell r="K310">
            <v>1841616</v>
          </cell>
          <cell r="L310">
            <v>1847664</v>
          </cell>
          <cell r="M310">
            <v>0</v>
          </cell>
          <cell r="N310">
            <v>0</v>
          </cell>
          <cell r="O31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6"/>
  <sheetViews>
    <sheetView tabSelected="1" view="pageBreakPreview" zoomScaleNormal="100" zoomScaleSheetLayoutView="100" workbookViewId="0">
      <pane xSplit="2" ySplit="10" topLeftCell="K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54.1406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8.7109375" style="1" customWidth="1"/>
    <col min="7" max="7" width="20" style="1" customWidth="1"/>
    <col min="8" max="8" width="20.28515625" style="1" customWidth="1"/>
    <col min="9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20.140625" style="1" customWidth="1"/>
    <col min="14" max="15" width="18" style="1" customWidth="1"/>
    <col min="16" max="16" width="45.1406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 t="s">
        <v>43</v>
      </c>
      <c r="R1" s="24"/>
      <c r="S1" s="24"/>
      <c r="T1" s="24"/>
      <c r="U1" s="24"/>
      <c r="V1" s="24"/>
      <c r="W1" s="24"/>
      <c r="X1" s="24"/>
      <c r="Y1" s="24"/>
      <c r="Z1" s="24"/>
    </row>
    <row r="2" spans="1:258" x14ac:dyDescent="0.3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58" x14ac:dyDescent="0.3">
      <c r="A3" s="25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26" t="s">
        <v>1</v>
      </c>
      <c r="B6" s="26" t="s">
        <v>9</v>
      </c>
      <c r="C6" s="20" t="s">
        <v>10</v>
      </c>
      <c r="D6" s="20"/>
      <c r="E6" s="26" t="s">
        <v>2</v>
      </c>
      <c r="F6" s="29" t="s">
        <v>3</v>
      </c>
      <c r="G6" s="30"/>
      <c r="H6" s="30"/>
      <c r="I6" s="30"/>
      <c r="J6" s="30"/>
      <c r="K6" s="30"/>
      <c r="L6" s="30"/>
      <c r="M6" s="30"/>
      <c r="N6" s="30"/>
      <c r="O6" s="31"/>
      <c r="P6" s="29" t="s">
        <v>17</v>
      </c>
      <c r="Q6" s="30"/>
      <c r="R6" s="30"/>
      <c r="S6" s="30"/>
      <c r="T6" s="30"/>
      <c r="U6" s="30"/>
      <c r="V6" s="30"/>
      <c r="W6" s="30"/>
      <c r="X6" s="30"/>
      <c r="Y6" s="30"/>
      <c r="Z6" s="32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27"/>
      <c r="B7" s="27"/>
      <c r="C7" s="26" t="s">
        <v>13</v>
      </c>
      <c r="D7" s="26" t="s">
        <v>14</v>
      </c>
      <c r="E7" s="27"/>
      <c r="F7" s="26" t="s">
        <v>12</v>
      </c>
      <c r="G7" s="36" t="s">
        <v>4</v>
      </c>
      <c r="H7" s="37"/>
      <c r="I7" s="37"/>
      <c r="J7" s="37"/>
      <c r="K7" s="37"/>
      <c r="L7" s="37"/>
      <c r="M7" s="37"/>
      <c r="N7" s="37"/>
      <c r="O7" s="38"/>
      <c r="P7" s="20" t="s">
        <v>7</v>
      </c>
      <c r="Q7" s="20" t="s">
        <v>5</v>
      </c>
      <c r="R7" s="20" t="s">
        <v>6</v>
      </c>
      <c r="S7" s="20"/>
      <c r="T7" s="20"/>
      <c r="U7" s="20"/>
      <c r="V7" s="20"/>
      <c r="W7" s="20"/>
      <c r="X7" s="20"/>
      <c r="Y7" s="20"/>
      <c r="Z7" s="20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27"/>
      <c r="B8" s="27"/>
      <c r="C8" s="27"/>
      <c r="D8" s="27"/>
      <c r="E8" s="27"/>
      <c r="F8" s="27"/>
      <c r="G8" s="27" t="s">
        <v>0</v>
      </c>
      <c r="H8" s="36" t="s">
        <v>16</v>
      </c>
      <c r="I8" s="37"/>
      <c r="J8" s="37"/>
      <c r="K8" s="37"/>
      <c r="L8" s="37"/>
      <c r="M8" s="37"/>
      <c r="N8" s="37"/>
      <c r="O8" s="38"/>
      <c r="P8" s="20"/>
      <c r="Q8" s="20"/>
      <c r="R8" s="20" t="s">
        <v>0</v>
      </c>
      <c r="S8" s="20" t="s">
        <v>16</v>
      </c>
      <c r="T8" s="20"/>
      <c r="U8" s="20"/>
      <c r="V8" s="20"/>
      <c r="W8" s="20"/>
      <c r="X8" s="20"/>
      <c r="Y8" s="20"/>
      <c r="Z8" s="20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28"/>
      <c r="B9" s="28"/>
      <c r="C9" s="28"/>
      <c r="D9" s="28"/>
      <c r="E9" s="28"/>
      <c r="F9" s="28"/>
      <c r="G9" s="28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20"/>
      <c r="Q9" s="20"/>
      <c r="R9" s="20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5.25" customHeight="1" x14ac:dyDescent="0.3">
      <c r="A11" s="33" t="s">
        <v>37</v>
      </c>
      <c r="B11" s="34" t="s">
        <v>38</v>
      </c>
      <c r="C11" s="27">
        <v>2020</v>
      </c>
      <c r="D11" s="27">
        <v>2027</v>
      </c>
      <c r="E11" s="35" t="s">
        <v>39</v>
      </c>
      <c r="F11" s="12" t="s">
        <v>34</v>
      </c>
      <c r="G11" s="9">
        <f t="shared" ref="G11:G13" si="0">SUM(H11:O11)</f>
        <v>2390130.5</v>
      </c>
      <c r="H11" s="13">
        <f t="shared" ref="H11:N11" si="1">SUM(H12:H13)</f>
        <v>0</v>
      </c>
      <c r="I11" s="13">
        <f t="shared" si="1"/>
        <v>161658.5</v>
      </c>
      <c r="J11" s="13">
        <f t="shared" si="1"/>
        <v>587280</v>
      </c>
      <c r="K11" s="14">
        <f t="shared" si="1"/>
        <v>726272</v>
      </c>
      <c r="L11" s="14">
        <f t="shared" si="1"/>
        <v>709920</v>
      </c>
      <c r="M11" s="14">
        <f t="shared" si="1"/>
        <v>64000</v>
      </c>
      <c r="N11" s="13">
        <f t="shared" si="1"/>
        <v>68000</v>
      </c>
      <c r="O11" s="13">
        <f>SUM(O12:O13)</f>
        <v>73000</v>
      </c>
      <c r="P11" s="19" t="s">
        <v>40</v>
      </c>
      <c r="Q11" s="20" t="s">
        <v>36</v>
      </c>
      <c r="R11" s="20">
        <v>0.4</v>
      </c>
      <c r="S11" s="20" t="s">
        <v>35</v>
      </c>
      <c r="T11" s="20">
        <v>0.4</v>
      </c>
      <c r="U11" s="20">
        <v>0.4</v>
      </c>
      <c r="V11" s="20">
        <v>0.4</v>
      </c>
      <c r="W11" s="20">
        <v>0.4</v>
      </c>
      <c r="X11" s="20">
        <v>0.4</v>
      </c>
      <c r="Y11" s="20">
        <v>0.4</v>
      </c>
      <c r="Z11" s="20">
        <v>0.4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33"/>
      <c r="B12" s="34"/>
      <c r="C12" s="27"/>
      <c r="D12" s="27"/>
      <c r="E12" s="19"/>
      <c r="F12" s="15" t="s">
        <v>41</v>
      </c>
      <c r="G12" s="9">
        <f t="shared" si="0"/>
        <v>434158.5</v>
      </c>
      <c r="H12" s="9">
        <f>58000-58000</f>
        <v>0</v>
      </c>
      <c r="I12" s="9">
        <f>58000-2841.5</f>
        <v>55158.5</v>
      </c>
      <c r="J12" s="9">
        <f>103410.11-45410.11</f>
        <v>58000</v>
      </c>
      <c r="K12" s="10">
        <f>58000</f>
        <v>58000</v>
      </c>
      <c r="L12" s="10">
        <v>58000</v>
      </c>
      <c r="M12" s="10">
        <v>64000</v>
      </c>
      <c r="N12" s="16">
        <v>68000</v>
      </c>
      <c r="O12" s="16">
        <v>73000</v>
      </c>
      <c r="P12" s="19"/>
      <c r="Q12" s="20"/>
      <c r="R12" s="20"/>
      <c r="S12" s="20"/>
      <c r="T12" s="20"/>
      <c r="U12" s="20"/>
      <c r="V12" s="20"/>
      <c r="W12" s="20"/>
      <c r="X12" s="20"/>
      <c r="Y12" s="20"/>
      <c r="Z12" s="20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66.75" customHeight="1" x14ac:dyDescent="0.25">
      <c r="A13" s="33"/>
      <c r="B13" s="34"/>
      <c r="C13" s="27"/>
      <c r="D13" s="27"/>
      <c r="E13" s="19"/>
      <c r="F13" s="15" t="s">
        <v>42</v>
      </c>
      <c r="G13" s="9">
        <f t="shared" si="0"/>
        <v>1955972</v>
      </c>
      <c r="H13" s="9">
        <v>0</v>
      </c>
      <c r="I13" s="9">
        <f>245600-139100</f>
        <v>106500</v>
      </c>
      <c r="J13" s="9">
        <f>464160+65120</f>
        <v>529280</v>
      </c>
      <c r="K13" s="10">
        <f>680536-12264</f>
        <v>668272</v>
      </c>
      <c r="L13" s="10">
        <f>651920</f>
        <v>651920</v>
      </c>
      <c r="M13" s="10">
        <v>0</v>
      </c>
      <c r="N13" s="17">
        <v>0</v>
      </c>
      <c r="O13" s="17">
        <v>0</v>
      </c>
      <c r="P13" s="19"/>
      <c r="Q13" s="20"/>
      <c r="R13" s="20"/>
      <c r="S13" s="20"/>
      <c r="T13" s="20"/>
      <c r="U13" s="20"/>
      <c r="V13" s="20"/>
      <c r="W13" s="20"/>
      <c r="X13" s="20"/>
      <c r="Y13" s="20"/>
      <c r="Z13" s="20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35.25" customHeight="1" x14ac:dyDescent="0.25">
      <c r="A14" s="21" t="str">
        <f>[1]Аналитикам!A308</f>
        <v>2.1.3</v>
      </c>
      <c r="B14" s="22" t="str">
        <f>[1]Аналитикам!B308</f>
        <v>Мероприятие 3:  Организация и осуществление мероприятий по работе с детьми  в каникулярное время</v>
      </c>
      <c r="C14" s="21">
        <f>[1]Аналитикам!C308</f>
        <v>2020</v>
      </c>
      <c r="D14" s="21">
        <f>[1]Аналитикам!D308</f>
        <v>2027</v>
      </c>
      <c r="E14" s="18" t="str">
        <f>[1]Аналитикам!E308</f>
        <v>Комитет образования Администрации Павлоградского муниципального района Омской области</v>
      </c>
      <c r="F14" s="11" t="str">
        <f>[1]Аналитикам!F308</f>
        <v>Всего, из них расходы за счет:</v>
      </c>
      <c r="G14" s="9">
        <f>[1]Аналитикам!G308</f>
        <v>17989765.620000001</v>
      </c>
      <c r="H14" s="9">
        <f>[1]Аналитикам!H308</f>
        <v>308358</v>
      </c>
      <c r="I14" s="9">
        <f>[1]Аналитикам!I308</f>
        <v>2858006.8</v>
      </c>
      <c r="J14" s="9">
        <f>[1]Аналитикам!J308</f>
        <v>2895645.99</v>
      </c>
      <c r="K14" s="10">
        <f>[1]Аналитикам!K308</f>
        <v>3444717.19</v>
      </c>
      <c r="L14" s="10">
        <f>[1]Аналитикам!L308</f>
        <v>3602330.41</v>
      </c>
      <c r="M14" s="10">
        <f>[1]Аналитикам!M308</f>
        <v>1626280.41</v>
      </c>
      <c r="N14" s="9">
        <f>[1]Аналитикам!N308</f>
        <v>1627213.41</v>
      </c>
      <c r="O14" s="9">
        <f>[1]Аналитикам!O308</f>
        <v>1627213.41</v>
      </c>
      <c r="P14" s="18" t="str">
        <f>[1]Аналитикам!P308</f>
        <v xml:space="preserve">Доля детей Омской области в возрасте от 6 до 18 лет, направленных на отдых в каникулярное время в организации отдыха детей и их оздоровления за счет средств областного бюджета в форме субсидий местным бюджетам от общей численности детей в возрасте от 6 до 18 лет,  проживающих на территории муниципальных образований Омской области </v>
      </c>
      <c r="Q14" s="18" t="str">
        <f>[1]Аналитикам!Q308</f>
        <v>Процент</v>
      </c>
      <c r="R14" s="18">
        <f>[1]Аналитикам!R308</f>
        <v>0.4</v>
      </c>
      <c r="S14" s="18" t="str">
        <f>[1]Аналитикам!S308</f>
        <v>Х</v>
      </c>
      <c r="T14" s="18">
        <f>[1]Аналитикам!T308</f>
        <v>0.4</v>
      </c>
      <c r="U14" s="18">
        <f>[1]Аналитикам!U308</f>
        <v>0.4</v>
      </c>
      <c r="V14" s="18">
        <f>[1]Аналитикам!V308</f>
        <v>0.4</v>
      </c>
      <c r="W14" s="18">
        <f>[1]Аналитикам!W308</f>
        <v>0.4</v>
      </c>
      <c r="X14" s="18">
        <f>[1]Аналитикам!X308</f>
        <v>0.4</v>
      </c>
      <c r="Y14" s="18">
        <f>[1]Аналитикам!Y308</f>
        <v>0.4</v>
      </c>
      <c r="Z14" s="18">
        <f>[1]Аналитикам!Z308</f>
        <v>0.4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66.75" customHeight="1" x14ac:dyDescent="0.25">
      <c r="A15" s="21"/>
      <c r="B15" s="22"/>
      <c r="C15" s="21"/>
      <c r="D15" s="21"/>
      <c r="E15" s="19"/>
      <c r="F15" s="11" t="str">
        <f>[1]Аналитикам!F309</f>
        <v xml:space="preserve">1. Налоговых и неналоговых доходов, поступлений нецелевого характера </v>
      </c>
      <c r="G15" s="9">
        <f>[1]Аналитикам!G309</f>
        <v>10547712.82</v>
      </c>
      <c r="H15" s="9">
        <f>[1]Аналитикам!H309</f>
        <v>308358</v>
      </c>
      <c r="I15" s="9">
        <f>[1]Аналитикам!I309</f>
        <v>945338</v>
      </c>
      <c r="J15" s="9">
        <f>[1]Аналитикам!J309</f>
        <v>1055541.99</v>
      </c>
      <c r="K15" s="10">
        <f>[1]Аналитикам!K309</f>
        <v>1603101.19</v>
      </c>
      <c r="L15" s="10">
        <f>[1]Аналитикам!L309</f>
        <v>1754666.41</v>
      </c>
      <c r="M15" s="10">
        <f>[1]Аналитикам!M309</f>
        <v>1626280.41</v>
      </c>
      <c r="N15" s="10">
        <f>[1]Аналитикам!N309</f>
        <v>1627213.41</v>
      </c>
      <c r="O15" s="10">
        <f>[1]Аналитикам!O309</f>
        <v>1627213.41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80.25" customHeight="1" x14ac:dyDescent="0.25">
      <c r="A16" s="21"/>
      <c r="B16" s="22"/>
      <c r="C16" s="21"/>
      <c r="D16" s="21"/>
      <c r="E16" s="19"/>
      <c r="F16" s="11" t="str">
        <f>[1]Аналитикам!F310</f>
        <v>2. Поступления целевого характера из областного бюджета</v>
      </c>
      <c r="G16" s="9">
        <f>[1]Аналитикам!G310</f>
        <v>7442052.7999999998</v>
      </c>
      <c r="H16" s="9">
        <f>[1]Аналитикам!H310</f>
        <v>0</v>
      </c>
      <c r="I16" s="9">
        <f>[1]Аналитикам!I310</f>
        <v>1912668.8</v>
      </c>
      <c r="J16" s="9">
        <f>[1]Аналитикам!J310</f>
        <v>1840104</v>
      </c>
      <c r="K16" s="10">
        <f>[1]Аналитикам!K310</f>
        <v>1841616</v>
      </c>
      <c r="L16" s="10">
        <f>[1]Аналитикам!L310</f>
        <v>1847664</v>
      </c>
      <c r="M16" s="10">
        <f>[1]Аналитикам!M310</f>
        <v>0</v>
      </c>
      <c r="N16" s="10">
        <f>[1]Аналитикам!N310</f>
        <v>0</v>
      </c>
      <c r="O16" s="10">
        <f>[1]Аналитикам!O310</f>
        <v>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</sheetData>
  <autoFilter ref="A10:Z16"/>
  <mergeCells count="53">
    <mergeCell ref="T11:T13"/>
    <mergeCell ref="A11:A13"/>
    <mergeCell ref="B11:B13"/>
    <mergeCell ref="C11:C13"/>
    <mergeCell ref="D11:D13"/>
    <mergeCell ref="E11:E13"/>
    <mergeCell ref="Q7:Q9"/>
    <mergeCell ref="E6:E9"/>
    <mergeCell ref="G8:G9"/>
    <mergeCell ref="P7:P9"/>
    <mergeCell ref="S11:S13"/>
    <mergeCell ref="R8:R9"/>
    <mergeCell ref="F7:F9"/>
    <mergeCell ref="G7:O7"/>
    <mergeCell ref="H8:O8"/>
    <mergeCell ref="P11:P13"/>
    <mergeCell ref="Q11:Q13"/>
    <mergeCell ref="R11:R13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Y14:Y16"/>
    <mergeCell ref="U11:U13"/>
    <mergeCell ref="V11:V13"/>
    <mergeCell ref="W11:W13"/>
    <mergeCell ref="X11:X13"/>
    <mergeCell ref="Y11:Y13"/>
    <mergeCell ref="Z14:Z16"/>
    <mergeCell ref="Z11:Z13"/>
    <mergeCell ref="A14:A16"/>
    <mergeCell ref="B14:B16"/>
    <mergeCell ref="C14:C16"/>
    <mergeCell ref="D14:D16"/>
    <mergeCell ref="E14:E16"/>
    <mergeCell ref="P14:P16"/>
    <mergeCell ref="Q14:Q16"/>
    <mergeCell ref="R14:R16"/>
    <mergeCell ref="S14:S16"/>
    <mergeCell ref="T14:T16"/>
    <mergeCell ref="U14:U16"/>
    <mergeCell ref="V14:V16"/>
    <mergeCell ref="W14:W16"/>
    <mergeCell ref="X14:X16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8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2025-03-25T05:55:26Z</cp:lastPrinted>
  <dcterms:created xsi:type="dcterms:W3CDTF">2013-05-13T01:44:39Z</dcterms:created>
  <dcterms:modified xsi:type="dcterms:W3CDTF">2025-03-27T04:00:53Z</dcterms:modified>
</cp:coreProperties>
</file>