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danenkoSV\Desktop\изм. в  МП\изменения 2024\06.2024\от 21.06.2024\215-п от 21.06.2024 изм. в № 518-п\"/>
    </mc:Choice>
  </mc:AlternateContent>
  <bookViews>
    <workbookView xWindow="0" yWindow="0" windowWidth="28800" windowHeight="11730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Аналитикам!$A$10:$V$49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Аналитикам!$A$1:$V$49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J21" i="12" l="1"/>
  <c r="L41" i="12" l="1"/>
  <c r="L38" i="12"/>
  <c r="K38" i="12"/>
  <c r="J38" i="12"/>
  <c r="L36" i="12"/>
  <c r="L35" i="12" s="1"/>
  <c r="K36" i="12"/>
  <c r="K35" i="12" s="1"/>
  <c r="J36" i="12"/>
  <c r="J35" i="12" s="1"/>
  <c r="L20" i="12"/>
  <c r="K20" i="12"/>
  <c r="J20" i="12"/>
  <c r="L19" i="12"/>
  <c r="L16" i="12" s="1"/>
  <c r="K19" i="12"/>
  <c r="K16" i="12" s="1"/>
  <c r="J19" i="12"/>
  <c r="J16" i="12" s="1"/>
  <c r="L18" i="12"/>
  <c r="K18" i="12"/>
  <c r="J18" i="12"/>
  <c r="J15" i="12" s="1"/>
  <c r="L15" i="12"/>
  <c r="K15" i="12"/>
  <c r="J33" i="12" l="1"/>
  <c r="J32" i="12" s="1"/>
  <c r="K33" i="12"/>
  <c r="K32" i="12" s="1"/>
  <c r="L33" i="12"/>
  <c r="L32" i="12" s="1"/>
  <c r="K17" i="12"/>
  <c r="L17" i="12"/>
  <c r="K14" i="12"/>
  <c r="L14" i="12"/>
  <c r="J14" i="12"/>
  <c r="J17" i="12"/>
  <c r="I21" i="12" l="1"/>
  <c r="I39" i="12" l="1"/>
  <c r="H39" i="12" l="1"/>
  <c r="H21" i="12"/>
  <c r="M46" i="12" l="1"/>
  <c r="L46" i="12"/>
  <c r="K46" i="12"/>
  <c r="J46" i="12"/>
  <c r="I46" i="12"/>
  <c r="H46" i="12"/>
  <c r="G46" i="12" s="1"/>
  <c r="I19" i="12"/>
  <c r="M19" i="12"/>
  <c r="H19" i="12"/>
  <c r="I28" i="12"/>
  <c r="I25" i="12" s="1"/>
  <c r="J28" i="12"/>
  <c r="K28" i="12"/>
  <c r="K25" i="12" s="1"/>
  <c r="L28" i="12"/>
  <c r="L25" i="12" s="1"/>
  <c r="M28" i="12"/>
  <c r="M25" i="12" s="1"/>
  <c r="H28" i="12"/>
  <c r="H25" i="12" s="1"/>
  <c r="I36" i="12"/>
  <c r="M36" i="12"/>
  <c r="M35" i="12" s="1"/>
  <c r="H36" i="12"/>
  <c r="H35" i="12" s="1"/>
  <c r="H18" i="12"/>
  <c r="I18" i="12"/>
  <c r="M18" i="12"/>
  <c r="I27" i="12"/>
  <c r="I24" i="12" s="1"/>
  <c r="J27" i="12"/>
  <c r="J24" i="12" s="1"/>
  <c r="K27" i="12"/>
  <c r="K24" i="12" s="1"/>
  <c r="L27" i="12"/>
  <c r="L24" i="12" s="1"/>
  <c r="M27" i="12"/>
  <c r="M24" i="12" s="1"/>
  <c r="H27" i="12"/>
  <c r="H24" i="12" s="1"/>
  <c r="P38" i="12"/>
  <c r="G40" i="12"/>
  <c r="G39" i="12"/>
  <c r="M38" i="12"/>
  <c r="I38" i="12"/>
  <c r="H38" i="12"/>
  <c r="G37" i="12"/>
  <c r="G31" i="12"/>
  <c r="G30" i="12"/>
  <c r="M29" i="12"/>
  <c r="L29" i="12"/>
  <c r="K29" i="12"/>
  <c r="J29" i="12"/>
  <c r="I29" i="12"/>
  <c r="H29" i="12"/>
  <c r="G28" i="12" l="1"/>
  <c r="J25" i="12"/>
  <c r="M33" i="12"/>
  <c r="M32" i="12" s="1"/>
  <c r="H33" i="12"/>
  <c r="H32" i="12" s="1"/>
  <c r="G29" i="12"/>
  <c r="G38" i="12"/>
  <c r="G27" i="12"/>
  <c r="G24" i="12"/>
  <c r="G36" i="12"/>
  <c r="G35" i="12" s="1"/>
  <c r="I35" i="12"/>
  <c r="I33" i="12"/>
  <c r="I32" i="12" s="1"/>
  <c r="M15" i="12"/>
  <c r="I15" i="12"/>
  <c r="M16" i="12"/>
  <c r="M49" i="12" s="1"/>
  <c r="L49" i="12"/>
  <c r="K49" i="12"/>
  <c r="J49" i="12"/>
  <c r="I16" i="12"/>
  <c r="I49" i="12" s="1"/>
  <c r="H16" i="12"/>
  <c r="M20" i="12"/>
  <c r="I20" i="12"/>
  <c r="H20" i="12"/>
  <c r="G21" i="12"/>
  <c r="G22" i="12"/>
  <c r="G34" i="12"/>
  <c r="G42" i="12"/>
  <c r="G43" i="12"/>
  <c r="P41" i="12"/>
  <c r="M41" i="12"/>
  <c r="I41" i="12"/>
  <c r="H41" i="12"/>
  <c r="G33" i="12" l="1"/>
  <c r="G32" i="12" s="1"/>
  <c r="J26" i="12"/>
  <c r="J23" i="12"/>
  <c r="L26" i="12"/>
  <c r="L23" i="12"/>
  <c r="I26" i="12"/>
  <c r="I23" i="12"/>
  <c r="K26" i="12"/>
  <c r="K23" i="12"/>
  <c r="M26" i="12"/>
  <c r="M23" i="12"/>
  <c r="G41" i="12"/>
  <c r="H49" i="12"/>
  <c r="G16" i="12"/>
  <c r="G20" i="12"/>
  <c r="G19" i="12"/>
  <c r="I14" i="12"/>
  <c r="I45" i="12" s="1"/>
  <c r="I44" i="12" s="1"/>
  <c r="K45" i="12"/>
  <c r="K44" i="12" s="1"/>
  <c r="M14" i="12"/>
  <c r="M45" i="12" s="1"/>
  <c r="M44" i="12" s="1"/>
  <c r="J45" i="12"/>
  <c r="J44" i="12" s="1"/>
  <c r="L45" i="12"/>
  <c r="L44" i="12" s="1"/>
  <c r="J48" i="12"/>
  <c r="J47" i="12" s="1"/>
  <c r="L48" i="12"/>
  <c r="L47" i="12" s="1"/>
  <c r="I17" i="12"/>
  <c r="I48" i="12" s="1"/>
  <c r="I47" i="12" s="1"/>
  <c r="K48" i="12"/>
  <c r="K47" i="12" s="1"/>
  <c r="M17" i="12"/>
  <c r="M48" i="12" s="1"/>
  <c r="M47" i="12" s="1"/>
  <c r="H17" i="12"/>
  <c r="H48" i="12" s="1"/>
  <c r="H47" i="12" s="1"/>
  <c r="H15" i="12"/>
  <c r="G18" i="12"/>
  <c r="G17" i="12" l="1"/>
  <c r="G49" i="12"/>
  <c r="G15" i="12"/>
  <c r="G14" i="12" s="1"/>
  <c r="H14" i="12"/>
  <c r="H45" i="12" s="1"/>
  <c r="H44" i="12" l="1"/>
  <c r="G45" i="12"/>
  <c r="G44" i="12" s="1"/>
  <c r="G25" i="12"/>
  <c r="G23" i="12" s="1"/>
  <c r="H23" i="12"/>
  <c r="G26" i="12"/>
  <c r="H26" i="12"/>
  <c r="G48" i="12"/>
  <c r="G47" i="12" s="1"/>
</calcChain>
</file>

<file path=xl/sharedStrings.xml><?xml version="1.0" encoding="utf-8"?>
<sst xmlns="http://schemas.openxmlformats.org/spreadsheetml/2006/main" count="244" uniqueCount="67">
  <si>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</si>
  <si>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</si>
  <si>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</si>
  <si>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</si>
  <si>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</si>
  <si>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</si>
  <si>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</si>
  <si>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Х</t>
  </si>
  <si>
    <t>Всего, из них расходы за счет: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</si>
  <si>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</si>
  <si>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</si>
  <si>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</si>
  <si>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</si>
  <si>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Источник</t>
  </si>
  <si>
    <t xml:space="preserve">с (год) </t>
  </si>
  <si>
    <t xml:space="preserve">по (год)
</t>
  </si>
  <si>
    <t xml:space="preserve">2. Поступлений целевого характера из областного бюджета </t>
  </si>
  <si>
    <t xml:space="preserve">1. Налоговых и неналоговых доходов, поступлений нецелевого характера из областного бюджета </t>
  </si>
  <si>
    <t>Мероприятие 1: Организация спортивно-массовых мероприятий</t>
  </si>
  <si>
    <t>Количество приобретенного спортинвного инвентаря</t>
  </si>
  <si>
    <t>Процент</t>
  </si>
  <si>
    <t>Шт.</t>
  </si>
  <si>
    <t xml:space="preserve">Целевые индикаторы реализации мероприятия (группы мероприятий) муниципальной программы </t>
  </si>
  <si>
    <t>кв.м</t>
  </si>
  <si>
    <t>2022 год</t>
  </si>
  <si>
    <t>2023 год</t>
  </si>
  <si>
    <t>2024 год</t>
  </si>
  <si>
    <t>2025 год</t>
  </si>
  <si>
    <t>2026 год</t>
  </si>
  <si>
    <t>2027 год</t>
  </si>
  <si>
    <t>2022
год</t>
  </si>
  <si>
    <t>2023
год</t>
  </si>
  <si>
    <t>2024
год</t>
  </si>
  <si>
    <t>2025
год</t>
  </si>
  <si>
    <t>2026                год</t>
  </si>
  <si>
    <t>2027
год</t>
  </si>
  <si>
    <t>1.1</t>
  </si>
  <si>
    <t>1.1.1</t>
  </si>
  <si>
    <t>2.1</t>
  </si>
  <si>
    <t>2.1.1</t>
  </si>
  <si>
    <t>Мероприятие 1. Подготовка и размещение в средствах массовой информации социальных материалов о здоровом образе жизни, занятиях физической культурой и спортом, информационных сообщений о проведении физкультурно-спортивных мероприятий на территории Павлоградского района</t>
  </si>
  <si>
    <t>3.1</t>
  </si>
  <si>
    <t>3.1.1</t>
  </si>
  <si>
    <t>"Развитие физической культуры и спорта на территории Павлоградского муниципального района Омской области на 2022-2027 годы"</t>
  </si>
  <si>
    <t>Задача 1. 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</t>
  </si>
  <si>
    <t>2</t>
  </si>
  <si>
    <t>3</t>
  </si>
  <si>
    <t>Введено в эксплуатацию площадей построенных спортивных объектов</t>
  </si>
  <si>
    <t>1</t>
  </si>
  <si>
    <t>Мероприятие 1: Материально-техническое оснащение (приобретение спортивного инвентаря)</t>
  </si>
  <si>
    <t>3.1.2</t>
  </si>
  <si>
    <t>Задача 3. Развитие сети спортивных объектов, в том числе за счет привлечения внебюджетных средств</t>
  </si>
  <si>
    <t>Доля исполненных мероприятий, в общем числе запланированных в соответствии с календарным планом физкультурных и спортивных мероприятий</t>
  </si>
  <si>
    <t>Мероприятие 2: Строительство малобюджетных физкультурно-спортивных объектов шаговой доступности и (или) иных спортивных объектов на территории Павлоградского района</t>
  </si>
  <si>
    <t xml:space="preserve">Основное мероприятие 1. Организация и проведение физкультурно-спортивных мероприятий </t>
  </si>
  <si>
    <t>Цель муниципальной программы: Обеспечение высокого качества предоставления услуг в сфере физической культуры и спорта в соответствии с меняющимися запросами населения и перспективными задачами развития общества и экономики</t>
  </si>
  <si>
    <t>Доля граждан, занимающихся физической культурой и спортом по месту работы, в общей численности населения</t>
  </si>
  <si>
    <t>Задача программы : Создание условий для привлечения жителей Павлоградского муниципального района Омской области к регулярным занятиям физической культурой и спортом</t>
  </si>
  <si>
    <t>Задача 2. Информационное обеспечение развития физической культуры и спорта</t>
  </si>
  <si>
    <t>Итого по подпрограмме "Развитие отрасли физической культуры и спорта в Павлоградском муниципальном районе Омской области на 2022-2027 годы"</t>
  </si>
  <si>
    <t>Отдел по физической культуре и спорту Администрации Павлоградского муниципального района Омской области</t>
  </si>
  <si>
    <t>Основное мероприятие 2. Информационное обеспечение развития физической культуры и спорта</t>
  </si>
  <si>
    <t>Основное мероприятие 3. Развитие материально-технической базы в сфере физической культуры и спорта Павлоградского муниципального района</t>
  </si>
  <si>
    <t>Цель подпрограммы "Развитие отрасли физической культуры и спорта в Павлоградском муниципальном районе Омской области на 2022-2027 годы": Создание условий для привлечения жителей Павлоградского муниципального района Омской области к регулярным занятиям физической культурой и спортом</t>
  </si>
  <si>
    <t>Итого по программе "Развитие физической культуры и спорта на территории Павлоградского муниципального района Омской области на 2022-2027 годы"</t>
  </si>
  <si>
    <t>муниципальной программы Павлоградского муниципального района Омской области</t>
  </si>
  <si>
    <r>
      <t xml:space="preserve">Приложение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>от 21.06.2024 № 215-п</t>
    </r>
    <r>
      <rPr>
        <sz val="14"/>
        <color theme="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</si>
</sst>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6" fillId="2" borderId="0" xfId="0" applyFont="1" applyFill="1"/>
    <xf numFmtId="0" fontId="2" fillId="0" borderId="1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4" fontId="2" fillId="0" borderId="9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left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9"/>
  <sheetViews>
    <sheetView tabSelected="1" view="pageBreakPreview" zoomScale="50" zoomScaleNormal="100" zoomScaleSheetLayoutView="50" workbookViewId="0">
      <pane xSplit="2" ySplit="10" topLeftCell="C38" activePane="bottomRight" state="frozen"/>
      <selection pane="topRight" activeCell="C1" sqref="C1"/>
      <selection pane="bottomLeft" activeCell="A12" sqref="A12"/>
      <selection pane="bottomRight" activeCell="J47" sqref="J47"/>
    </sheetView>
  </sheetViews>
  <sheetFormatPr defaultColWidth="9.140625" defaultRowHeight="18.75" x14ac:dyDescent="0.3"/>
  <cols>
    <col min="1" max="1" width="14.42578125" style="1" bestFit="1" customWidth="1"/>
    <col min="2" max="2" width="41.140625" style="1" customWidth="1"/>
    <col min="3" max="3" width="14.42578125" style="1" customWidth="1"/>
    <col min="4" max="4" width="15.42578125" style="1" customWidth="1"/>
    <col min="5" max="5" width="25.140625" style="2" customWidth="1"/>
    <col min="6" max="6" width="29.5703125" style="1" customWidth="1"/>
    <col min="7" max="7" width="22.85546875" style="1" customWidth="1"/>
    <col min="8" max="8" width="19" style="1" customWidth="1"/>
    <col min="9" max="9" width="18.5703125" style="1" customWidth="1"/>
    <col min="10" max="10" width="19.42578125" style="1" customWidth="1"/>
    <col min="11" max="11" width="19.140625" style="1" customWidth="1"/>
    <col min="12" max="12" width="18.85546875" style="1" customWidth="1"/>
    <col min="13" max="13" width="20.7109375" style="1" customWidth="1"/>
    <col min="14" max="14" width="40.7109375" style="1" customWidth="1"/>
    <col min="15" max="15" width="16.5703125" style="1" customWidth="1"/>
    <col min="16" max="16" width="13.140625" style="1" bestFit="1" customWidth="1"/>
    <col min="17" max="17" width="14.42578125" style="1" customWidth="1"/>
    <col min="18" max="18" width="13.85546875" style="1" customWidth="1"/>
    <col min="19" max="20" width="13" style="1" bestFit="1" customWidth="1"/>
    <col min="21" max="21" width="12.85546875" style="1" customWidth="1"/>
    <col min="22" max="22" width="15" style="1" customWidth="1"/>
    <col min="23" max="23" width="58" style="3" hidden="1" customWidth="1"/>
    <col min="24" max="24" width="21.7109375" style="3" customWidth="1"/>
    <col min="25" max="16384" width="9.140625" style="3"/>
  </cols>
  <sheetData>
    <row r="1" spans="1:254" ht="72.75" customHeigh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53" t="s">
        <v>66</v>
      </c>
      <c r="P1" s="54"/>
      <c r="Q1" s="54"/>
      <c r="R1" s="54"/>
      <c r="S1" s="54"/>
      <c r="T1" s="54"/>
      <c r="U1" s="54"/>
      <c r="V1" s="54"/>
    </row>
    <row r="2" spans="1:254" x14ac:dyDescent="0.3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54" x14ac:dyDescent="0.3">
      <c r="A3" s="45" t="s">
        <v>65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Z3" s="20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</row>
    <row r="4" spans="1:254" x14ac:dyDescent="0.3">
      <c r="A4" s="45" t="s">
        <v>43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</row>
    <row r="5" spans="1:254" ht="22.5" x14ac:dyDescent="0.3">
      <c r="A5" s="10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</row>
    <row r="6" spans="1:254" ht="86.25" customHeight="1" x14ac:dyDescent="0.25">
      <c r="A6" s="33" t="s">
        <v>1</v>
      </c>
      <c r="B6" s="33" t="s">
        <v>11</v>
      </c>
      <c r="C6" s="32" t="s">
        <v>12</v>
      </c>
      <c r="D6" s="32"/>
      <c r="E6" s="33" t="s">
        <v>2</v>
      </c>
      <c r="F6" s="46" t="s">
        <v>3</v>
      </c>
      <c r="G6" s="47"/>
      <c r="H6" s="47"/>
      <c r="I6" s="47"/>
      <c r="J6" s="47"/>
      <c r="K6" s="47"/>
      <c r="L6" s="47"/>
      <c r="M6" s="49"/>
      <c r="N6" s="46" t="s">
        <v>22</v>
      </c>
      <c r="O6" s="47"/>
      <c r="P6" s="47"/>
      <c r="Q6" s="47"/>
      <c r="R6" s="47"/>
      <c r="S6" s="47"/>
      <c r="T6" s="47"/>
      <c r="U6" s="47"/>
      <c r="V6" s="48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</row>
    <row r="7" spans="1:254" ht="21.75" customHeight="1" x14ac:dyDescent="0.25">
      <c r="A7" s="34"/>
      <c r="B7" s="34"/>
      <c r="C7" s="33" t="s">
        <v>14</v>
      </c>
      <c r="D7" s="33" t="s">
        <v>15</v>
      </c>
      <c r="E7" s="34"/>
      <c r="F7" s="33" t="s">
        <v>13</v>
      </c>
      <c r="G7" s="50" t="s">
        <v>4</v>
      </c>
      <c r="H7" s="51"/>
      <c r="I7" s="51"/>
      <c r="J7" s="51"/>
      <c r="K7" s="51"/>
      <c r="L7" s="51"/>
      <c r="M7" s="52"/>
      <c r="N7" s="32" t="s">
        <v>9</v>
      </c>
      <c r="O7" s="32" t="s">
        <v>5</v>
      </c>
      <c r="P7" s="32" t="s">
        <v>6</v>
      </c>
      <c r="Q7" s="32"/>
      <c r="R7" s="32"/>
      <c r="S7" s="32"/>
      <c r="T7" s="32"/>
      <c r="U7" s="32"/>
      <c r="V7" s="32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</row>
    <row r="8" spans="1:254" ht="42.75" customHeight="1" x14ac:dyDescent="0.25">
      <c r="A8" s="34"/>
      <c r="B8" s="34"/>
      <c r="C8" s="34"/>
      <c r="D8" s="34"/>
      <c r="E8" s="34"/>
      <c r="F8" s="34"/>
      <c r="G8" s="34" t="s">
        <v>0</v>
      </c>
      <c r="H8" s="51"/>
      <c r="I8" s="51"/>
      <c r="J8" s="51"/>
      <c r="K8" s="51"/>
      <c r="L8" s="51"/>
      <c r="M8" s="52"/>
      <c r="N8" s="32"/>
      <c r="O8" s="32"/>
      <c r="P8" s="32" t="s">
        <v>0</v>
      </c>
      <c r="Q8" s="32"/>
      <c r="R8" s="32"/>
      <c r="S8" s="32"/>
      <c r="T8" s="32"/>
      <c r="U8" s="32"/>
      <c r="V8" s="32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IS8" s="4"/>
      <c r="IT8" s="4"/>
    </row>
    <row r="9" spans="1:254" ht="42" customHeight="1" x14ac:dyDescent="0.25">
      <c r="A9" s="35"/>
      <c r="B9" s="35"/>
      <c r="C9" s="35"/>
      <c r="D9" s="35"/>
      <c r="E9" s="35"/>
      <c r="F9" s="35"/>
      <c r="G9" s="35"/>
      <c r="H9" s="22" t="s">
        <v>24</v>
      </c>
      <c r="I9" s="22" t="s">
        <v>25</v>
      </c>
      <c r="J9" s="22" t="s">
        <v>26</v>
      </c>
      <c r="K9" s="22" t="s">
        <v>27</v>
      </c>
      <c r="L9" s="22" t="s">
        <v>28</v>
      </c>
      <c r="M9" s="22" t="s">
        <v>29</v>
      </c>
      <c r="N9" s="32"/>
      <c r="O9" s="32"/>
      <c r="P9" s="32"/>
      <c r="Q9" s="18" t="s">
        <v>30</v>
      </c>
      <c r="R9" s="18" t="s">
        <v>31</v>
      </c>
      <c r="S9" s="18" t="s">
        <v>32</v>
      </c>
      <c r="T9" s="18" t="s">
        <v>33</v>
      </c>
      <c r="U9" s="18" t="s">
        <v>34</v>
      </c>
      <c r="V9" s="18" t="s">
        <v>35</v>
      </c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23.45" customHeight="1" x14ac:dyDescent="0.25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10</v>
      </c>
      <c r="I10" s="23">
        <v>11</v>
      </c>
      <c r="J10" s="23">
        <v>12</v>
      </c>
      <c r="K10" s="23">
        <v>13</v>
      </c>
      <c r="L10" s="23">
        <v>14</v>
      </c>
      <c r="M10" s="23">
        <v>15</v>
      </c>
      <c r="N10" s="18">
        <v>16</v>
      </c>
      <c r="O10" s="18">
        <v>17</v>
      </c>
      <c r="P10" s="18">
        <v>18</v>
      </c>
      <c r="Q10" s="18">
        <v>21</v>
      </c>
      <c r="R10" s="18">
        <v>22</v>
      </c>
      <c r="S10" s="18">
        <v>23</v>
      </c>
      <c r="T10" s="18">
        <v>24</v>
      </c>
      <c r="U10" s="18">
        <v>25</v>
      </c>
      <c r="V10" s="18">
        <v>26</v>
      </c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11.6" customHeight="1" x14ac:dyDescent="0.25">
      <c r="A11" s="58" t="s">
        <v>55</v>
      </c>
      <c r="B11" s="59"/>
      <c r="C11" s="25" t="s">
        <v>7</v>
      </c>
      <c r="D11" s="25" t="s">
        <v>7</v>
      </c>
      <c r="E11" s="25" t="s">
        <v>7</v>
      </c>
      <c r="F11" s="24" t="s">
        <v>7</v>
      </c>
      <c r="G11" s="24" t="s">
        <v>7</v>
      </c>
      <c r="H11" s="24" t="s">
        <v>7</v>
      </c>
      <c r="I11" s="24" t="s">
        <v>7</v>
      </c>
      <c r="J11" s="24" t="s">
        <v>7</v>
      </c>
      <c r="K11" s="24" t="s">
        <v>7</v>
      </c>
      <c r="L11" s="22" t="s">
        <v>7</v>
      </c>
      <c r="M11" s="22" t="s">
        <v>7</v>
      </c>
      <c r="N11" s="19" t="s">
        <v>7</v>
      </c>
      <c r="O11" s="18" t="s">
        <v>7</v>
      </c>
      <c r="P11" s="18" t="s">
        <v>7</v>
      </c>
      <c r="Q11" s="18" t="s">
        <v>7</v>
      </c>
      <c r="R11" s="18" t="s">
        <v>7</v>
      </c>
      <c r="S11" s="18" t="s">
        <v>7</v>
      </c>
      <c r="T11" s="18" t="s">
        <v>7</v>
      </c>
      <c r="U11" s="18" t="s">
        <v>7</v>
      </c>
      <c r="V11" s="18" t="s">
        <v>7</v>
      </c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95.45" customHeight="1" x14ac:dyDescent="0.25">
      <c r="A12" s="58" t="s">
        <v>57</v>
      </c>
      <c r="B12" s="59"/>
      <c r="C12" s="25" t="s">
        <v>7</v>
      </c>
      <c r="D12" s="25" t="s">
        <v>7</v>
      </c>
      <c r="E12" s="25" t="s">
        <v>7</v>
      </c>
      <c r="F12" s="24" t="s">
        <v>7</v>
      </c>
      <c r="G12" s="24" t="s">
        <v>7</v>
      </c>
      <c r="H12" s="24" t="s">
        <v>7</v>
      </c>
      <c r="I12" s="24" t="s">
        <v>7</v>
      </c>
      <c r="J12" s="24" t="s">
        <v>7</v>
      </c>
      <c r="K12" s="24" t="s">
        <v>7</v>
      </c>
      <c r="L12" s="22" t="s">
        <v>7</v>
      </c>
      <c r="M12" s="22" t="s">
        <v>7</v>
      </c>
      <c r="N12" s="19" t="s">
        <v>7</v>
      </c>
      <c r="O12" s="18" t="s">
        <v>7</v>
      </c>
      <c r="P12" s="18" t="s">
        <v>7</v>
      </c>
      <c r="Q12" s="18" t="s">
        <v>7</v>
      </c>
      <c r="R12" s="18" t="s">
        <v>7</v>
      </c>
      <c r="S12" s="18" t="s">
        <v>7</v>
      </c>
      <c r="T12" s="18" t="s">
        <v>7</v>
      </c>
      <c r="U12" s="18" t="s">
        <v>7</v>
      </c>
      <c r="V12" s="18" t="s">
        <v>7</v>
      </c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31.44999999999999" customHeight="1" x14ac:dyDescent="0.25">
      <c r="A13" s="58" t="s">
        <v>63</v>
      </c>
      <c r="B13" s="60"/>
      <c r="C13" s="25" t="s">
        <v>7</v>
      </c>
      <c r="D13" s="25" t="s">
        <v>7</v>
      </c>
      <c r="E13" s="25" t="s">
        <v>7</v>
      </c>
      <c r="F13" s="24" t="s">
        <v>7</v>
      </c>
      <c r="G13" s="24" t="s">
        <v>7</v>
      </c>
      <c r="H13" s="24" t="s">
        <v>7</v>
      </c>
      <c r="I13" s="24" t="s">
        <v>7</v>
      </c>
      <c r="J13" s="24" t="s">
        <v>7</v>
      </c>
      <c r="K13" s="24" t="s">
        <v>7</v>
      </c>
      <c r="L13" s="22" t="s">
        <v>7</v>
      </c>
      <c r="M13" s="22" t="s">
        <v>7</v>
      </c>
      <c r="N13" s="19" t="s">
        <v>7</v>
      </c>
      <c r="O13" s="18" t="s">
        <v>7</v>
      </c>
      <c r="P13" s="18" t="s">
        <v>7</v>
      </c>
      <c r="Q13" s="18" t="s">
        <v>7</v>
      </c>
      <c r="R13" s="18" t="s">
        <v>7</v>
      </c>
      <c r="S13" s="18" t="s">
        <v>7</v>
      </c>
      <c r="T13" s="18" t="s">
        <v>7</v>
      </c>
      <c r="U13" s="18" t="s">
        <v>7</v>
      </c>
      <c r="V13" s="18" t="s">
        <v>7</v>
      </c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33.6" customHeight="1" x14ac:dyDescent="0.3">
      <c r="A14" s="29" t="s">
        <v>48</v>
      </c>
      <c r="B14" s="55" t="s">
        <v>44</v>
      </c>
      <c r="C14" s="33">
        <v>2022</v>
      </c>
      <c r="D14" s="33">
        <v>2027</v>
      </c>
      <c r="E14" s="32" t="s">
        <v>60</v>
      </c>
      <c r="F14" s="17" t="s">
        <v>8</v>
      </c>
      <c r="G14" s="11">
        <f t="shared" ref="G14:M14" si="0">SUM(G15:G16)</f>
        <v>5425598.8300000001</v>
      </c>
      <c r="H14" s="11">
        <f t="shared" si="0"/>
        <v>729600</v>
      </c>
      <c r="I14" s="11">
        <f t="shared" si="0"/>
        <v>939898.83</v>
      </c>
      <c r="J14" s="11">
        <f t="shared" si="0"/>
        <v>1143400</v>
      </c>
      <c r="K14" s="11">
        <f t="shared" si="0"/>
        <v>887600</v>
      </c>
      <c r="L14" s="14">
        <f t="shared" si="0"/>
        <v>887600</v>
      </c>
      <c r="M14" s="14">
        <f t="shared" si="0"/>
        <v>837500</v>
      </c>
      <c r="N14" s="33" t="s">
        <v>7</v>
      </c>
      <c r="O14" s="32" t="s">
        <v>7</v>
      </c>
      <c r="P14" s="32" t="s">
        <v>7</v>
      </c>
      <c r="Q14" s="32" t="s">
        <v>7</v>
      </c>
      <c r="R14" s="32" t="s">
        <v>7</v>
      </c>
      <c r="S14" s="32" t="s">
        <v>7</v>
      </c>
      <c r="T14" s="32" t="s">
        <v>7</v>
      </c>
      <c r="U14" s="32" t="s">
        <v>7</v>
      </c>
      <c r="V14" s="32" t="s">
        <v>7</v>
      </c>
    </row>
    <row r="15" spans="1:254" ht="40.5" customHeight="1" x14ac:dyDescent="0.25">
      <c r="A15" s="30"/>
      <c r="B15" s="56"/>
      <c r="C15" s="34"/>
      <c r="D15" s="34"/>
      <c r="E15" s="32"/>
      <c r="F15" s="6" t="s">
        <v>17</v>
      </c>
      <c r="G15" s="16">
        <f>SUM(H15:M15)</f>
        <v>5425598.8300000001</v>
      </c>
      <c r="H15" s="7">
        <f t="shared" ref="H15:M16" si="1">SUM(H18)</f>
        <v>729600</v>
      </c>
      <c r="I15" s="7">
        <f t="shared" si="1"/>
        <v>939898.83</v>
      </c>
      <c r="J15" s="7">
        <f t="shared" ref="J15:L16" si="2">SUM(J18)</f>
        <v>1143400</v>
      </c>
      <c r="K15" s="7">
        <f t="shared" si="2"/>
        <v>887600</v>
      </c>
      <c r="L15" s="13">
        <f t="shared" si="2"/>
        <v>887600</v>
      </c>
      <c r="M15" s="13">
        <f t="shared" si="1"/>
        <v>837500</v>
      </c>
      <c r="N15" s="34"/>
      <c r="O15" s="32"/>
      <c r="P15" s="32"/>
      <c r="Q15" s="32"/>
      <c r="R15" s="32"/>
      <c r="S15" s="32"/>
      <c r="T15" s="32"/>
      <c r="U15" s="32"/>
      <c r="V15" s="32"/>
    </row>
    <row r="16" spans="1:254" ht="55.5" customHeight="1" x14ac:dyDescent="0.25">
      <c r="A16" s="31"/>
      <c r="B16" s="57"/>
      <c r="C16" s="34"/>
      <c r="D16" s="34"/>
      <c r="E16" s="32"/>
      <c r="F16" s="8" t="s">
        <v>16</v>
      </c>
      <c r="G16" s="16">
        <f>SUM(H16:M16)</f>
        <v>0</v>
      </c>
      <c r="H16" s="16">
        <f t="shared" si="1"/>
        <v>0</v>
      </c>
      <c r="I16" s="16">
        <f t="shared" si="1"/>
        <v>0</v>
      </c>
      <c r="J16" s="16">
        <f t="shared" si="2"/>
        <v>0</v>
      </c>
      <c r="K16" s="12">
        <f t="shared" si="2"/>
        <v>0</v>
      </c>
      <c r="L16" s="16">
        <f t="shared" si="2"/>
        <v>0</v>
      </c>
      <c r="M16" s="16">
        <f t="shared" si="1"/>
        <v>0</v>
      </c>
      <c r="N16" s="35"/>
      <c r="O16" s="32"/>
      <c r="P16" s="32"/>
      <c r="Q16" s="32"/>
      <c r="R16" s="32"/>
      <c r="S16" s="32"/>
      <c r="T16" s="32"/>
      <c r="U16" s="32"/>
      <c r="V16" s="32"/>
    </row>
    <row r="17" spans="1:22" ht="35.450000000000003" customHeight="1" x14ac:dyDescent="0.3">
      <c r="A17" s="29" t="s">
        <v>36</v>
      </c>
      <c r="B17" s="40" t="s">
        <v>54</v>
      </c>
      <c r="C17" s="33">
        <v>2022</v>
      </c>
      <c r="D17" s="33">
        <v>2027</v>
      </c>
      <c r="E17" s="32" t="s">
        <v>60</v>
      </c>
      <c r="F17" s="17" t="s">
        <v>8</v>
      </c>
      <c r="G17" s="16">
        <f t="shared" ref="G17:M17" si="3">SUM(G18:G19)</f>
        <v>5425598.8300000001</v>
      </c>
      <c r="H17" s="16">
        <f t="shared" si="3"/>
        <v>729600</v>
      </c>
      <c r="I17" s="16">
        <f t="shared" si="3"/>
        <v>939898.83</v>
      </c>
      <c r="J17" s="16">
        <f t="shared" si="3"/>
        <v>1143400</v>
      </c>
      <c r="K17" s="12">
        <f t="shared" si="3"/>
        <v>887600</v>
      </c>
      <c r="L17" s="16">
        <f t="shared" si="3"/>
        <v>887600</v>
      </c>
      <c r="M17" s="16">
        <f t="shared" si="3"/>
        <v>837500</v>
      </c>
      <c r="N17" s="32" t="s">
        <v>7</v>
      </c>
      <c r="O17" s="35" t="s">
        <v>7</v>
      </c>
      <c r="P17" s="35" t="s">
        <v>7</v>
      </c>
      <c r="Q17" s="35" t="s">
        <v>7</v>
      </c>
      <c r="R17" s="35" t="s">
        <v>7</v>
      </c>
      <c r="S17" s="35" t="s">
        <v>7</v>
      </c>
      <c r="T17" s="35" t="s">
        <v>7</v>
      </c>
      <c r="U17" s="35" t="s">
        <v>7</v>
      </c>
      <c r="V17" s="35" t="s">
        <v>7</v>
      </c>
    </row>
    <row r="18" spans="1:22" ht="39" customHeight="1" x14ac:dyDescent="0.25">
      <c r="A18" s="36"/>
      <c r="B18" s="40"/>
      <c r="C18" s="34"/>
      <c r="D18" s="34"/>
      <c r="E18" s="32"/>
      <c r="F18" s="8" t="s">
        <v>17</v>
      </c>
      <c r="G18" s="16">
        <f>SUM(H18:M18)</f>
        <v>5425598.8300000001</v>
      </c>
      <c r="H18" s="16">
        <f>H21</f>
        <v>729600</v>
      </c>
      <c r="I18" s="16">
        <f t="shared" ref="I18:M18" si="4">I21</f>
        <v>939898.83</v>
      </c>
      <c r="J18" s="16">
        <f t="shared" si="4"/>
        <v>1143400</v>
      </c>
      <c r="K18" s="16">
        <f t="shared" si="4"/>
        <v>887600</v>
      </c>
      <c r="L18" s="16">
        <f t="shared" si="4"/>
        <v>887600</v>
      </c>
      <c r="M18" s="16">
        <f t="shared" si="4"/>
        <v>837500</v>
      </c>
      <c r="N18" s="32"/>
      <c r="O18" s="32"/>
      <c r="P18" s="32"/>
      <c r="Q18" s="32"/>
      <c r="R18" s="32"/>
      <c r="S18" s="32"/>
      <c r="T18" s="32"/>
      <c r="U18" s="32"/>
      <c r="V18" s="32"/>
    </row>
    <row r="19" spans="1:22" ht="55.5" customHeight="1" x14ac:dyDescent="0.25">
      <c r="A19" s="36"/>
      <c r="B19" s="40"/>
      <c r="C19" s="34"/>
      <c r="D19" s="34"/>
      <c r="E19" s="32"/>
      <c r="F19" s="8" t="s">
        <v>16</v>
      </c>
      <c r="G19" s="16">
        <f>SUM(H19:M19)</f>
        <v>0</v>
      </c>
      <c r="H19" s="16">
        <f>SUM(H22,H34,H43)</f>
        <v>0</v>
      </c>
      <c r="I19" s="16">
        <f t="shared" ref="I19:M19" si="5">SUM(I22,I34,I43)</f>
        <v>0</v>
      </c>
      <c r="J19" s="16">
        <f t="shared" si="5"/>
        <v>0</v>
      </c>
      <c r="K19" s="16">
        <f t="shared" si="5"/>
        <v>0</v>
      </c>
      <c r="L19" s="16">
        <f t="shared" si="5"/>
        <v>0</v>
      </c>
      <c r="M19" s="16">
        <f t="shared" si="5"/>
        <v>0</v>
      </c>
      <c r="N19" s="32"/>
      <c r="O19" s="33"/>
      <c r="P19" s="33"/>
      <c r="Q19" s="33"/>
      <c r="R19" s="33"/>
      <c r="S19" s="33"/>
      <c r="T19" s="33"/>
      <c r="U19" s="33"/>
      <c r="V19" s="33"/>
    </row>
    <row r="20" spans="1:22" ht="36.6" customHeight="1" x14ac:dyDescent="0.3">
      <c r="A20" s="29" t="s">
        <v>37</v>
      </c>
      <c r="B20" s="40" t="s">
        <v>18</v>
      </c>
      <c r="C20" s="33">
        <v>2022</v>
      </c>
      <c r="D20" s="33">
        <v>2027</v>
      </c>
      <c r="E20" s="32" t="s">
        <v>60</v>
      </c>
      <c r="F20" s="17" t="s">
        <v>8</v>
      </c>
      <c r="G20" s="16">
        <f t="shared" ref="G20:M20" si="6">SUM(G21:G22)</f>
        <v>5425598.8300000001</v>
      </c>
      <c r="H20" s="16">
        <f t="shared" si="6"/>
        <v>729600</v>
      </c>
      <c r="I20" s="16">
        <f t="shared" si="6"/>
        <v>939898.83</v>
      </c>
      <c r="J20" s="16">
        <f t="shared" si="6"/>
        <v>1143400</v>
      </c>
      <c r="K20" s="12">
        <f t="shared" si="6"/>
        <v>887600</v>
      </c>
      <c r="L20" s="16">
        <f t="shared" si="6"/>
        <v>887600</v>
      </c>
      <c r="M20" s="16">
        <f t="shared" si="6"/>
        <v>837500</v>
      </c>
      <c r="N20" s="32" t="s">
        <v>52</v>
      </c>
      <c r="O20" s="32" t="s">
        <v>20</v>
      </c>
      <c r="P20" s="32">
        <v>100</v>
      </c>
      <c r="Q20" s="32">
        <v>100</v>
      </c>
      <c r="R20" s="32">
        <v>100</v>
      </c>
      <c r="S20" s="32">
        <v>100</v>
      </c>
      <c r="T20" s="32">
        <v>100</v>
      </c>
      <c r="U20" s="32">
        <v>100</v>
      </c>
      <c r="V20" s="32">
        <v>100</v>
      </c>
    </row>
    <row r="21" spans="1:22" ht="56.1" customHeight="1" x14ac:dyDescent="0.25">
      <c r="A21" s="36"/>
      <c r="B21" s="40"/>
      <c r="C21" s="34"/>
      <c r="D21" s="34"/>
      <c r="E21" s="32"/>
      <c r="F21" s="8" t="s">
        <v>17</v>
      </c>
      <c r="G21" s="16">
        <f>SUM(H21:M21)</f>
        <v>5425598.8300000001</v>
      </c>
      <c r="H21" s="16">
        <f>798000+40000-108400</f>
        <v>729600</v>
      </c>
      <c r="I21" s="16">
        <f>907300+5000+103200-73610.52-1990.65</f>
        <v>939898.83</v>
      </c>
      <c r="J21" s="16">
        <f>887600+277800-22000</f>
        <v>1143400</v>
      </c>
      <c r="K21" s="16">
        <v>887600</v>
      </c>
      <c r="L21" s="16">
        <v>887600</v>
      </c>
      <c r="M21" s="16">
        <v>837500</v>
      </c>
      <c r="N21" s="32"/>
      <c r="O21" s="32"/>
      <c r="P21" s="32"/>
      <c r="Q21" s="32"/>
      <c r="R21" s="32"/>
      <c r="S21" s="32"/>
      <c r="T21" s="32"/>
      <c r="U21" s="32"/>
      <c r="V21" s="32"/>
    </row>
    <row r="22" spans="1:22" ht="54.6" customHeight="1" x14ac:dyDescent="0.25">
      <c r="A22" s="36"/>
      <c r="B22" s="40"/>
      <c r="C22" s="34"/>
      <c r="D22" s="34"/>
      <c r="E22" s="32"/>
      <c r="F22" s="8" t="s">
        <v>16</v>
      </c>
      <c r="G22" s="16">
        <f>SUM(H22:M22)</f>
        <v>0</v>
      </c>
      <c r="H22" s="16">
        <v>0</v>
      </c>
      <c r="I22" s="16">
        <v>0</v>
      </c>
      <c r="J22" s="16">
        <v>0</v>
      </c>
      <c r="K22" s="12">
        <v>0</v>
      </c>
      <c r="L22" s="16">
        <v>0</v>
      </c>
      <c r="M22" s="16">
        <v>0</v>
      </c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35.450000000000003" customHeight="1" x14ac:dyDescent="0.3">
      <c r="A23" s="29" t="s">
        <v>45</v>
      </c>
      <c r="B23" s="40" t="s">
        <v>58</v>
      </c>
      <c r="C23" s="33">
        <v>2022</v>
      </c>
      <c r="D23" s="33">
        <v>2027</v>
      </c>
      <c r="E23" s="32" t="s">
        <v>60</v>
      </c>
      <c r="F23" s="17" t="s">
        <v>8</v>
      </c>
      <c r="G23" s="16">
        <f t="shared" ref="G23:M23" si="7">SUM(G24:G25)</f>
        <v>0</v>
      </c>
      <c r="H23" s="16">
        <f t="shared" si="7"/>
        <v>0</v>
      </c>
      <c r="I23" s="16">
        <f t="shared" si="7"/>
        <v>0</v>
      </c>
      <c r="J23" s="16">
        <f t="shared" si="7"/>
        <v>0</v>
      </c>
      <c r="K23" s="12">
        <f t="shared" si="7"/>
        <v>0</v>
      </c>
      <c r="L23" s="16">
        <f t="shared" si="7"/>
        <v>0</v>
      </c>
      <c r="M23" s="16">
        <f t="shared" si="7"/>
        <v>0</v>
      </c>
      <c r="N23" s="32" t="s">
        <v>7</v>
      </c>
      <c r="O23" s="32" t="s">
        <v>7</v>
      </c>
      <c r="P23" s="32" t="s">
        <v>7</v>
      </c>
      <c r="Q23" s="32" t="s">
        <v>7</v>
      </c>
      <c r="R23" s="32" t="s">
        <v>7</v>
      </c>
      <c r="S23" s="32" t="s">
        <v>7</v>
      </c>
      <c r="T23" s="32" t="s">
        <v>7</v>
      </c>
      <c r="U23" s="32" t="s">
        <v>7</v>
      </c>
      <c r="V23" s="32" t="s">
        <v>7</v>
      </c>
    </row>
    <row r="24" spans="1:22" ht="54.6" customHeight="1" x14ac:dyDescent="0.25">
      <c r="A24" s="36"/>
      <c r="B24" s="40"/>
      <c r="C24" s="34"/>
      <c r="D24" s="34"/>
      <c r="E24" s="32"/>
      <c r="F24" s="8" t="s">
        <v>17</v>
      </c>
      <c r="G24" s="16">
        <f>SUM(H24:M24)</f>
        <v>0</v>
      </c>
      <c r="H24" s="16">
        <f>H27</f>
        <v>0</v>
      </c>
      <c r="I24" s="16">
        <f t="shared" ref="I24:M24" si="8">I27</f>
        <v>0</v>
      </c>
      <c r="J24" s="16">
        <f t="shared" si="8"/>
        <v>0</v>
      </c>
      <c r="K24" s="16">
        <f t="shared" si="8"/>
        <v>0</v>
      </c>
      <c r="L24" s="16">
        <f t="shared" si="8"/>
        <v>0</v>
      </c>
      <c r="M24" s="16">
        <f t="shared" si="8"/>
        <v>0</v>
      </c>
      <c r="N24" s="32"/>
      <c r="O24" s="32"/>
      <c r="P24" s="32"/>
      <c r="Q24" s="32"/>
      <c r="R24" s="32"/>
      <c r="S24" s="32"/>
      <c r="T24" s="32"/>
      <c r="U24" s="32"/>
      <c r="V24" s="32"/>
    </row>
    <row r="25" spans="1:22" ht="54.6" customHeight="1" x14ac:dyDescent="0.25">
      <c r="A25" s="36"/>
      <c r="B25" s="40"/>
      <c r="C25" s="34"/>
      <c r="D25" s="34"/>
      <c r="E25" s="32"/>
      <c r="F25" s="8" t="s">
        <v>16</v>
      </c>
      <c r="G25" s="16">
        <f>SUM(H25:M25)</f>
        <v>0</v>
      </c>
      <c r="H25" s="16">
        <f>SUM(H28)</f>
        <v>0</v>
      </c>
      <c r="I25" s="16">
        <f t="shared" ref="I25:M25" si="9">SUM(I28)</f>
        <v>0</v>
      </c>
      <c r="J25" s="16">
        <f t="shared" si="9"/>
        <v>0</v>
      </c>
      <c r="K25" s="16">
        <f t="shared" si="9"/>
        <v>0</v>
      </c>
      <c r="L25" s="16">
        <f t="shared" si="9"/>
        <v>0</v>
      </c>
      <c r="M25" s="16">
        <f t="shared" si="9"/>
        <v>0</v>
      </c>
      <c r="N25" s="32"/>
      <c r="O25" s="32"/>
      <c r="P25" s="32"/>
      <c r="Q25" s="32"/>
      <c r="R25" s="32"/>
      <c r="S25" s="32"/>
      <c r="T25" s="32"/>
      <c r="U25" s="32"/>
      <c r="V25" s="32"/>
    </row>
    <row r="26" spans="1:22" ht="39.6" customHeight="1" x14ac:dyDescent="0.3">
      <c r="A26" s="29" t="s">
        <v>38</v>
      </c>
      <c r="B26" s="40" t="s">
        <v>61</v>
      </c>
      <c r="C26" s="33">
        <v>2022</v>
      </c>
      <c r="D26" s="33">
        <v>2027</v>
      </c>
      <c r="E26" s="32" t="s">
        <v>60</v>
      </c>
      <c r="F26" s="17" t="s">
        <v>8</v>
      </c>
      <c r="G26" s="16">
        <f t="shared" ref="G26:M26" si="10">SUM(G27:G28)</f>
        <v>0</v>
      </c>
      <c r="H26" s="16">
        <f t="shared" si="10"/>
        <v>0</v>
      </c>
      <c r="I26" s="16">
        <f t="shared" si="10"/>
        <v>0</v>
      </c>
      <c r="J26" s="16">
        <f t="shared" si="10"/>
        <v>0</v>
      </c>
      <c r="K26" s="12">
        <f t="shared" si="10"/>
        <v>0</v>
      </c>
      <c r="L26" s="16">
        <f t="shared" si="10"/>
        <v>0</v>
      </c>
      <c r="M26" s="16">
        <f t="shared" si="10"/>
        <v>0</v>
      </c>
      <c r="N26" s="32" t="s">
        <v>7</v>
      </c>
      <c r="O26" s="32" t="s">
        <v>7</v>
      </c>
      <c r="P26" s="32" t="s">
        <v>7</v>
      </c>
      <c r="Q26" s="32" t="s">
        <v>7</v>
      </c>
      <c r="R26" s="32" t="s">
        <v>7</v>
      </c>
      <c r="S26" s="32" t="s">
        <v>7</v>
      </c>
      <c r="T26" s="32" t="s">
        <v>7</v>
      </c>
      <c r="U26" s="32" t="s">
        <v>7</v>
      </c>
      <c r="V26" s="32" t="s">
        <v>7</v>
      </c>
    </row>
    <row r="27" spans="1:22" ht="54.6" customHeight="1" x14ac:dyDescent="0.25">
      <c r="A27" s="36"/>
      <c r="B27" s="40"/>
      <c r="C27" s="34"/>
      <c r="D27" s="34"/>
      <c r="E27" s="32"/>
      <c r="F27" s="8" t="s">
        <v>17</v>
      </c>
      <c r="G27" s="16">
        <f>SUM(H27:M27)</f>
        <v>0</v>
      </c>
      <c r="H27" s="16">
        <f>H30</f>
        <v>0</v>
      </c>
      <c r="I27" s="16">
        <f t="shared" ref="I27:M27" si="11">I30</f>
        <v>0</v>
      </c>
      <c r="J27" s="16">
        <f t="shared" si="11"/>
        <v>0</v>
      </c>
      <c r="K27" s="16">
        <f t="shared" si="11"/>
        <v>0</v>
      </c>
      <c r="L27" s="16">
        <f t="shared" si="11"/>
        <v>0</v>
      </c>
      <c r="M27" s="16">
        <f t="shared" si="11"/>
        <v>0</v>
      </c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54.6" customHeight="1" x14ac:dyDescent="0.25">
      <c r="A28" s="36"/>
      <c r="B28" s="40"/>
      <c r="C28" s="34"/>
      <c r="D28" s="34"/>
      <c r="E28" s="32"/>
      <c r="F28" s="8" t="s">
        <v>16</v>
      </c>
      <c r="G28" s="16">
        <f>SUM(H28:M28)</f>
        <v>0</v>
      </c>
      <c r="H28" s="16">
        <f>SUM(H31)</f>
        <v>0</v>
      </c>
      <c r="I28" s="16">
        <f t="shared" ref="I28:M28" si="12">SUM(I31)</f>
        <v>0</v>
      </c>
      <c r="J28" s="16">
        <f t="shared" si="12"/>
        <v>0</v>
      </c>
      <c r="K28" s="16">
        <f t="shared" si="12"/>
        <v>0</v>
      </c>
      <c r="L28" s="16">
        <f t="shared" si="12"/>
        <v>0</v>
      </c>
      <c r="M28" s="16">
        <f t="shared" si="12"/>
        <v>0</v>
      </c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35.450000000000003" customHeight="1" x14ac:dyDescent="0.3">
      <c r="A29" s="29" t="s">
        <v>39</v>
      </c>
      <c r="B29" s="40" t="s">
        <v>40</v>
      </c>
      <c r="C29" s="33">
        <v>2022</v>
      </c>
      <c r="D29" s="33">
        <v>2027</v>
      </c>
      <c r="E29" s="32" t="s">
        <v>60</v>
      </c>
      <c r="F29" s="17" t="s">
        <v>8</v>
      </c>
      <c r="G29" s="16">
        <f t="shared" ref="G29:M29" si="13">SUM(G30:G31)</f>
        <v>0</v>
      </c>
      <c r="H29" s="16">
        <f t="shared" si="13"/>
        <v>0</v>
      </c>
      <c r="I29" s="16">
        <f t="shared" si="13"/>
        <v>0</v>
      </c>
      <c r="J29" s="16">
        <f t="shared" si="13"/>
        <v>0</v>
      </c>
      <c r="K29" s="12">
        <f t="shared" si="13"/>
        <v>0</v>
      </c>
      <c r="L29" s="16">
        <f t="shared" si="13"/>
        <v>0</v>
      </c>
      <c r="M29" s="16">
        <f t="shared" si="13"/>
        <v>0</v>
      </c>
      <c r="N29" s="32" t="s">
        <v>56</v>
      </c>
      <c r="O29" s="32" t="s">
        <v>20</v>
      </c>
      <c r="P29" s="32">
        <v>54</v>
      </c>
      <c r="Q29" s="32">
        <v>48</v>
      </c>
      <c r="R29" s="32">
        <v>50</v>
      </c>
      <c r="S29" s="32">
        <v>51</v>
      </c>
      <c r="T29" s="32">
        <v>52</v>
      </c>
      <c r="U29" s="32">
        <v>53</v>
      </c>
      <c r="V29" s="32">
        <v>54</v>
      </c>
    </row>
    <row r="30" spans="1:22" ht="72.599999999999994" customHeight="1" x14ac:dyDescent="0.25">
      <c r="A30" s="36"/>
      <c r="B30" s="40"/>
      <c r="C30" s="34"/>
      <c r="D30" s="34"/>
      <c r="E30" s="32"/>
      <c r="F30" s="8" t="s">
        <v>17</v>
      </c>
      <c r="G30" s="16">
        <f>SUM(H30:M30)</f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54.6" customHeight="1" x14ac:dyDescent="0.25">
      <c r="A31" s="36"/>
      <c r="B31" s="40"/>
      <c r="C31" s="34"/>
      <c r="D31" s="34"/>
      <c r="E31" s="32"/>
      <c r="F31" s="8" t="s">
        <v>16</v>
      </c>
      <c r="G31" s="16">
        <f>SUM(H31:M31)</f>
        <v>0</v>
      </c>
      <c r="H31" s="16">
        <v>0</v>
      </c>
      <c r="I31" s="16">
        <v>0</v>
      </c>
      <c r="J31" s="16">
        <v>0</v>
      </c>
      <c r="K31" s="12">
        <v>0</v>
      </c>
      <c r="L31" s="16">
        <v>0</v>
      </c>
      <c r="M31" s="16">
        <v>0</v>
      </c>
      <c r="N31" s="32"/>
      <c r="O31" s="32"/>
      <c r="P31" s="32"/>
      <c r="Q31" s="32"/>
      <c r="R31" s="32"/>
      <c r="S31" s="32"/>
      <c r="T31" s="32"/>
      <c r="U31" s="32"/>
      <c r="V31" s="32"/>
    </row>
    <row r="32" spans="1:22" ht="38.450000000000003" customHeight="1" x14ac:dyDescent="0.3">
      <c r="A32" s="29" t="s">
        <v>46</v>
      </c>
      <c r="B32" s="40" t="s">
        <v>51</v>
      </c>
      <c r="C32" s="33">
        <v>2022</v>
      </c>
      <c r="D32" s="33">
        <v>2027</v>
      </c>
      <c r="E32" s="32" t="s">
        <v>60</v>
      </c>
      <c r="F32" s="17" t="s">
        <v>8</v>
      </c>
      <c r="G32" s="16">
        <f t="shared" ref="G32:M32" si="14">SUM(G33:G34)</f>
        <v>1219000</v>
      </c>
      <c r="H32" s="16">
        <f t="shared" si="14"/>
        <v>257600</v>
      </c>
      <c r="I32" s="16">
        <f t="shared" si="14"/>
        <v>174400</v>
      </c>
      <c r="J32" s="16">
        <f t="shared" si="14"/>
        <v>137500</v>
      </c>
      <c r="K32" s="12">
        <f t="shared" si="14"/>
        <v>158000</v>
      </c>
      <c r="L32" s="16">
        <f t="shared" si="14"/>
        <v>158000</v>
      </c>
      <c r="M32" s="16">
        <f t="shared" si="14"/>
        <v>333500</v>
      </c>
      <c r="N32" s="32" t="s">
        <v>7</v>
      </c>
      <c r="O32" s="32" t="s">
        <v>7</v>
      </c>
      <c r="P32" s="32" t="s">
        <v>7</v>
      </c>
      <c r="Q32" s="32" t="s">
        <v>7</v>
      </c>
      <c r="R32" s="32" t="s">
        <v>7</v>
      </c>
      <c r="S32" s="32" t="s">
        <v>7</v>
      </c>
      <c r="T32" s="32" t="s">
        <v>7</v>
      </c>
      <c r="U32" s="32" t="s">
        <v>7</v>
      </c>
      <c r="V32" s="32" t="s">
        <v>7</v>
      </c>
    </row>
    <row r="33" spans="1:24" ht="37.5" customHeight="1" x14ac:dyDescent="0.25">
      <c r="A33" s="36"/>
      <c r="B33" s="40"/>
      <c r="C33" s="34"/>
      <c r="D33" s="34"/>
      <c r="E33" s="32"/>
      <c r="F33" s="8" t="s">
        <v>17</v>
      </c>
      <c r="G33" s="16">
        <f>SUM(H33:M33)</f>
        <v>1219000</v>
      </c>
      <c r="H33" s="16">
        <f>H36</f>
        <v>257600</v>
      </c>
      <c r="I33" s="16">
        <f t="shared" ref="I33:M33" si="15">I36</f>
        <v>174400</v>
      </c>
      <c r="J33" s="16">
        <f t="shared" si="15"/>
        <v>137500</v>
      </c>
      <c r="K33" s="16">
        <f t="shared" si="15"/>
        <v>158000</v>
      </c>
      <c r="L33" s="16">
        <f t="shared" si="15"/>
        <v>158000</v>
      </c>
      <c r="M33" s="16">
        <f t="shared" si="15"/>
        <v>333500</v>
      </c>
      <c r="N33" s="32"/>
      <c r="O33" s="32"/>
      <c r="P33" s="32"/>
      <c r="Q33" s="32"/>
      <c r="R33" s="32"/>
      <c r="S33" s="32"/>
      <c r="T33" s="32"/>
      <c r="U33" s="32"/>
      <c r="V33" s="32"/>
    </row>
    <row r="34" spans="1:24" ht="53.1" customHeight="1" x14ac:dyDescent="0.25">
      <c r="A34" s="36"/>
      <c r="B34" s="41"/>
      <c r="C34" s="34"/>
      <c r="D34" s="34"/>
      <c r="E34" s="33"/>
      <c r="F34" s="6" t="s">
        <v>16</v>
      </c>
      <c r="G34" s="16">
        <f>SUM(H34:M34)</f>
        <v>0</v>
      </c>
      <c r="H34" s="7">
        <v>0</v>
      </c>
      <c r="I34" s="7">
        <v>0</v>
      </c>
      <c r="J34" s="7">
        <v>0</v>
      </c>
      <c r="K34" s="13">
        <v>0</v>
      </c>
      <c r="L34" s="16">
        <v>0</v>
      </c>
      <c r="M34" s="16">
        <v>0</v>
      </c>
      <c r="N34" s="32"/>
      <c r="O34" s="32"/>
      <c r="P34" s="32"/>
      <c r="Q34" s="32"/>
      <c r="R34" s="32"/>
      <c r="S34" s="32"/>
      <c r="T34" s="32"/>
      <c r="U34" s="32"/>
      <c r="V34" s="32"/>
    </row>
    <row r="35" spans="1:24" ht="33.950000000000003" customHeight="1" x14ac:dyDescent="0.3">
      <c r="A35" s="29" t="s">
        <v>41</v>
      </c>
      <c r="B35" s="40" t="s">
        <v>62</v>
      </c>
      <c r="C35" s="33">
        <v>2022</v>
      </c>
      <c r="D35" s="33">
        <v>2027</v>
      </c>
      <c r="E35" s="32" t="s">
        <v>60</v>
      </c>
      <c r="F35" s="17" t="s">
        <v>8</v>
      </c>
      <c r="G35" s="16">
        <f t="shared" ref="G35:M35" si="16">SUM(G36:G37)</f>
        <v>1219000</v>
      </c>
      <c r="H35" s="16">
        <f t="shared" si="16"/>
        <v>257600</v>
      </c>
      <c r="I35" s="16">
        <f t="shared" si="16"/>
        <v>174400</v>
      </c>
      <c r="J35" s="16">
        <f t="shared" si="16"/>
        <v>137500</v>
      </c>
      <c r="K35" s="12">
        <f t="shared" si="16"/>
        <v>158000</v>
      </c>
      <c r="L35" s="16">
        <f t="shared" si="16"/>
        <v>158000</v>
      </c>
      <c r="M35" s="16">
        <f t="shared" si="16"/>
        <v>333500</v>
      </c>
      <c r="N35" s="32" t="s">
        <v>7</v>
      </c>
      <c r="O35" s="32" t="s">
        <v>7</v>
      </c>
      <c r="P35" s="32" t="s">
        <v>7</v>
      </c>
      <c r="Q35" s="32" t="s">
        <v>7</v>
      </c>
      <c r="R35" s="32" t="s">
        <v>7</v>
      </c>
      <c r="S35" s="32" t="s">
        <v>7</v>
      </c>
      <c r="T35" s="32" t="s">
        <v>7</v>
      </c>
      <c r="U35" s="32" t="s">
        <v>7</v>
      </c>
      <c r="V35" s="32" t="s">
        <v>7</v>
      </c>
    </row>
    <row r="36" spans="1:24" ht="53.1" customHeight="1" x14ac:dyDescent="0.25">
      <c r="A36" s="36"/>
      <c r="B36" s="40"/>
      <c r="C36" s="34"/>
      <c r="D36" s="34"/>
      <c r="E36" s="32"/>
      <c r="F36" s="8" t="s">
        <v>17</v>
      </c>
      <c r="G36" s="16">
        <f>SUM(H36:M36)</f>
        <v>1219000</v>
      </c>
      <c r="H36" s="16">
        <f>SUM(H39,H42)</f>
        <v>257600</v>
      </c>
      <c r="I36" s="16">
        <f t="shared" ref="I36:M36" si="17">SUM(I39,I42)</f>
        <v>174400</v>
      </c>
      <c r="J36" s="16">
        <f t="shared" si="17"/>
        <v>137500</v>
      </c>
      <c r="K36" s="16">
        <f t="shared" si="17"/>
        <v>158000</v>
      </c>
      <c r="L36" s="16">
        <f t="shared" si="17"/>
        <v>158000</v>
      </c>
      <c r="M36" s="16">
        <f t="shared" si="17"/>
        <v>333500</v>
      </c>
      <c r="N36" s="32"/>
      <c r="O36" s="32"/>
      <c r="P36" s="32"/>
      <c r="Q36" s="32"/>
      <c r="R36" s="32"/>
      <c r="S36" s="32"/>
      <c r="T36" s="32"/>
      <c r="U36" s="32"/>
      <c r="V36" s="32"/>
    </row>
    <row r="37" spans="1:24" ht="53.1" customHeight="1" x14ac:dyDescent="0.25">
      <c r="A37" s="36"/>
      <c r="B37" s="41"/>
      <c r="C37" s="34"/>
      <c r="D37" s="34"/>
      <c r="E37" s="33"/>
      <c r="F37" s="6" t="s">
        <v>16</v>
      </c>
      <c r="G37" s="16">
        <f>SUM(H37:M37)</f>
        <v>0</v>
      </c>
      <c r="H37" s="7">
        <v>0</v>
      </c>
      <c r="I37" s="7">
        <v>0</v>
      </c>
      <c r="J37" s="7">
        <v>0</v>
      </c>
      <c r="K37" s="13">
        <v>0</v>
      </c>
      <c r="L37" s="16">
        <v>0</v>
      </c>
      <c r="M37" s="16">
        <v>0</v>
      </c>
      <c r="N37" s="32"/>
      <c r="O37" s="32"/>
      <c r="P37" s="32"/>
      <c r="Q37" s="32"/>
      <c r="R37" s="32"/>
      <c r="S37" s="32"/>
      <c r="T37" s="32"/>
      <c r="U37" s="32"/>
      <c r="V37" s="32"/>
    </row>
    <row r="38" spans="1:24" ht="35.1" customHeight="1" x14ac:dyDescent="0.3">
      <c r="A38" s="29" t="s">
        <v>42</v>
      </c>
      <c r="B38" s="40" t="s">
        <v>49</v>
      </c>
      <c r="C38" s="33">
        <v>2022</v>
      </c>
      <c r="D38" s="33">
        <v>2027</v>
      </c>
      <c r="E38" s="32" t="s">
        <v>60</v>
      </c>
      <c r="F38" s="17" t="s">
        <v>8</v>
      </c>
      <c r="G38" s="16">
        <f t="shared" ref="G38:M38" si="18">SUM(G39:G40)</f>
        <v>1219000</v>
      </c>
      <c r="H38" s="16">
        <f t="shared" si="18"/>
        <v>257600</v>
      </c>
      <c r="I38" s="16">
        <f t="shared" si="18"/>
        <v>174400</v>
      </c>
      <c r="J38" s="16">
        <f t="shared" si="18"/>
        <v>137500</v>
      </c>
      <c r="K38" s="12">
        <f t="shared" si="18"/>
        <v>158000</v>
      </c>
      <c r="L38" s="16">
        <f t="shared" si="18"/>
        <v>158000</v>
      </c>
      <c r="M38" s="16">
        <f t="shared" si="18"/>
        <v>333500</v>
      </c>
      <c r="N38" s="32" t="s">
        <v>19</v>
      </c>
      <c r="O38" s="32" t="s">
        <v>21</v>
      </c>
      <c r="P38" s="32">
        <f>SUM(Q38:V40)</f>
        <v>150</v>
      </c>
      <c r="Q38" s="32">
        <v>25</v>
      </c>
      <c r="R38" s="32">
        <v>25</v>
      </c>
      <c r="S38" s="32">
        <v>25</v>
      </c>
      <c r="T38" s="32">
        <v>25</v>
      </c>
      <c r="U38" s="32">
        <v>25</v>
      </c>
      <c r="V38" s="32">
        <v>25</v>
      </c>
    </row>
    <row r="39" spans="1:24" ht="53.1" customHeight="1" x14ac:dyDescent="0.25">
      <c r="A39" s="36"/>
      <c r="B39" s="40"/>
      <c r="C39" s="34"/>
      <c r="D39" s="34"/>
      <c r="E39" s="32"/>
      <c r="F39" s="8" t="s">
        <v>17</v>
      </c>
      <c r="G39" s="16">
        <f>SUM(H39:M39)</f>
        <v>1219000</v>
      </c>
      <c r="H39" s="16">
        <f>247600-40000+50000</f>
        <v>257600</v>
      </c>
      <c r="I39" s="16">
        <f>195700-21300</f>
        <v>174400</v>
      </c>
      <c r="J39" s="16">
        <v>137500</v>
      </c>
      <c r="K39" s="16">
        <v>158000</v>
      </c>
      <c r="L39" s="16">
        <v>158000</v>
      </c>
      <c r="M39" s="16">
        <v>333500</v>
      </c>
      <c r="N39" s="32"/>
      <c r="O39" s="32"/>
      <c r="P39" s="32"/>
      <c r="Q39" s="32"/>
      <c r="R39" s="32"/>
      <c r="S39" s="32"/>
      <c r="T39" s="32"/>
      <c r="U39" s="32"/>
      <c r="V39" s="32"/>
    </row>
    <row r="40" spans="1:24" ht="53.1" customHeight="1" x14ac:dyDescent="0.25">
      <c r="A40" s="36"/>
      <c r="B40" s="41"/>
      <c r="C40" s="34"/>
      <c r="D40" s="34"/>
      <c r="E40" s="33"/>
      <c r="F40" s="6" t="s">
        <v>16</v>
      </c>
      <c r="G40" s="16">
        <f>SUM(H40:M40)</f>
        <v>0</v>
      </c>
      <c r="H40" s="7">
        <v>0</v>
      </c>
      <c r="I40" s="7">
        <v>0</v>
      </c>
      <c r="J40" s="7">
        <v>0</v>
      </c>
      <c r="K40" s="13">
        <v>0</v>
      </c>
      <c r="L40" s="16">
        <v>0</v>
      </c>
      <c r="M40" s="16">
        <v>0</v>
      </c>
      <c r="N40" s="32"/>
      <c r="O40" s="32"/>
      <c r="P40" s="32"/>
      <c r="Q40" s="32"/>
      <c r="R40" s="32"/>
      <c r="S40" s="32"/>
      <c r="T40" s="32"/>
      <c r="U40" s="32"/>
      <c r="V40" s="32"/>
    </row>
    <row r="41" spans="1:24" ht="34.5" customHeight="1" x14ac:dyDescent="0.25">
      <c r="A41" s="29" t="s">
        <v>50</v>
      </c>
      <c r="B41" s="41" t="s">
        <v>53</v>
      </c>
      <c r="C41" s="33">
        <v>2022</v>
      </c>
      <c r="D41" s="33">
        <v>2027</v>
      </c>
      <c r="E41" s="32" t="s">
        <v>60</v>
      </c>
      <c r="F41" s="15" t="s">
        <v>8</v>
      </c>
      <c r="G41" s="16">
        <f t="shared" ref="G41:M41" si="19">SUM(G42:G43)</f>
        <v>0</v>
      </c>
      <c r="H41" s="16">
        <f t="shared" si="19"/>
        <v>0</v>
      </c>
      <c r="I41" s="16">
        <f t="shared" si="19"/>
        <v>0</v>
      </c>
      <c r="J41" s="16">
        <v>0</v>
      </c>
      <c r="K41" s="16">
        <v>0</v>
      </c>
      <c r="L41" s="11">
        <f t="shared" ref="L41" si="20">SUM(L42:L43)</f>
        <v>0</v>
      </c>
      <c r="M41" s="16">
        <f t="shared" si="19"/>
        <v>0</v>
      </c>
      <c r="N41" s="33" t="s">
        <v>47</v>
      </c>
      <c r="O41" s="33" t="s">
        <v>23</v>
      </c>
      <c r="P41" s="33">
        <f>SUM(Q41:V43)</f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</row>
    <row r="42" spans="1:24" ht="36" customHeight="1" x14ac:dyDescent="0.25">
      <c r="A42" s="36"/>
      <c r="B42" s="42"/>
      <c r="C42" s="34"/>
      <c r="D42" s="34"/>
      <c r="E42" s="32"/>
      <c r="F42" s="6" t="s">
        <v>17</v>
      </c>
      <c r="G42" s="16">
        <f>SUM(H42:M42)</f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34"/>
      <c r="O42" s="34"/>
      <c r="P42" s="34"/>
      <c r="Q42" s="34"/>
      <c r="R42" s="34"/>
      <c r="S42" s="34"/>
      <c r="T42" s="34"/>
      <c r="U42" s="34"/>
      <c r="V42" s="34"/>
    </row>
    <row r="43" spans="1:24" ht="55.9" customHeight="1" x14ac:dyDescent="0.25">
      <c r="A43" s="37"/>
      <c r="B43" s="43"/>
      <c r="C43" s="35"/>
      <c r="D43" s="35"/>
      <c r="E43" s="32"/>
      <c r="F43" s="6" t="s">
        <v>16</v>
      </c>
      <c r="G43" s="16">
        <f>SUM(H43:M43)</f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35"/>
      <c r="O43" s="35"/>
      <c r="P43" s="35"/>
      <c r="Q43" s="35"/>
      <c r="R43" s="35"/>
      <c r="S43" s="35"/>
      <c r="T43" s="35"/>
      <c r="U43" s="35"/>
      <c r="V43" s="35"/>
    </row>
    <row r="44" spans="1:24" ht="34.5" customHeight="1" x14ac:dyDescent="0.3">
      <c r="A44" s="40" t="s">
        <v>59</v>
      </c>
      <c r="B44" s="40"/>
      <c r="C44" s="32">
        <v>2022</v>
      </c>
      <c r="D44" s="32">
        <v>2027</v>
      </c>
      <c r="E44" s="32" t="s">
        <v>60</v>
      </c>
      <c r="F44" s="26" t="s">
        <v>8</v>
      </c>
      <c r="G44" s="16">
        <f t="shared" ref="G44" si="21">SUM(G45:G46)</f>
        <v>6644598.8300000001</v>
      </c>
      <c r="H44" s="16">
        <f>SUM(H45:H46)</f>
        <v>987200</v>
      </c>
      <c r="I44" s="16">
        <f t="shared" ref="I44:M44" si="22">SUM(I45:I46)</f>
        <v>1114298.83</v>
      </c>
      <c r="J44" s="16">
        <f t="shared" si="22"/>
        <v>1280900</v>
      </c>
      <c r="K44" s="16">
        <f t="shared" si="22"/>
        <v>1045600</v>
      </c>
      <c r="L44" s="16">
        <f t="shared" si="22"/>
        <v>1045600</v>
      </c>
      <c r="M44" s="16">
        <f t="shared" si="22"/>
        <v>1171000</v>
      </c>
      <c r="N44" s="32" t="s">
        <v>7</v>
      </c>
      <c r="O44" s="32" t="s">
        <v>7</v>
      </c>
      <c r="P44" s="32" t="s">
        <v>7</v>
      </c>
      <c r="Q44" s="32" t="s">
        <v>7</v>
      </c>
      <c r="R44" s="32" t="s">
        <v>7</v>
      </c>
      <c r="S44" s="32" t="s">
        <v>7</v>
      </c>
      <c r="T44" s="32" t="s">
        <v>7</v>
      </c>
      <c r="U44" s="32" t="s">
        <v>7</v>
      </c>
      <c r="V44" s="32" t="s">
        <v>7</v>
      </c>
    </row>
    <row r="45" spans="1:24" ht="39.6" customHeight="1" x14ac:dyDescent="0.25">
      <c r="A45" s="40"/>
      <c r="B45" s="40"/>
      <c r="C45" s="32"/>
      <c r="D45" s="32"/>
      <c r="E45" s="32"/>
      <c r="F45" s="6" t="s">
        <v>17</v>
      </c>
      <c r="G45" s="16">
        <f>SUM(H45:M45)</f>
        <v>6644598.8300000001</v>
      </c>
      <c r="H45" s="16">
        <f>SUM(H14,H24,H33)</f>
        <v>987200</v>
      </c>
      <c r="I45" s="16">
        <f t="shared" ref="I45:M45" si="23">SUM(I14,I24,I33)</f>
        <v>1114298.83</v>
      </c>
      <c r="J45" s="16">
        <f t="shared" si="23"/>
        <v>1280900</v>
      </c>
      <c r="K45" s="16">
        <f t="shared" si="23"/>
        <v>1045600</v>
      </c>
      <c r="L45" s="16">
        <f t="shared" si="23"/>
        <v>1045600</v>
      </c>
      <c r="M45" s="16">
        <f t="shared" si="23"/>
        <v>1171000</v>
      </c>
      <c r="N45" s="32"/>
      <c r="O45" s="32"/>
      <c r="P45" s="32"/>
      <c r="Q45" s="32"/>
      <c r="R45" s="32"/>
      <c r="S45" s="32"/>
      <c r="T45" s="32"/>
      <c r="U45" s="32"/>
      <c r="V45" s="32"/>
    </row>
    <row r="46" spans="1:24" ht="55.9" customHeight="1" x14ac:dyDescent="0.25">
      <c r="A46" s="40"/>
      <c r="B46" s="40"/>
      <c r="C46" s="32"/>
      <c r="D46" s="32"/>
      <c r="E46" s="32"/>
      <c r="F46" s="6" t="s">
        <v>16</v>
      </c>
      <c r="G46" s="16">
        <f>SUM(H46:M46)</f>
        <v>0</v>
      </c>
      <c r="H46" s="16">
        <f t="shared" ref="H46:M46" si="24">SUM(H13)</f>
        <v>0</v>
      </c>
      <c r="I46" s="16">
        <f t="shared" si="24"/>
        <v>0</v>
      </c>
      <c r="J46" s="16">
        <f t="shared" si="24"/>
        <v>0</v>
      </c>
      <c r="K46" s="16">
        <f t="shared" si="24"/>
        <v>0</v>
      </c>
      <c r="L46" s="16">
        <f t="shared" si="24"/>
        <v>0</v>
      </c>
      <c r="M46" s="16">
        <f t="shared" si="24"/>
        <v>0</v>
      </c>
      <c r="N46" s="32"/>
      <c r="O46" s="32"/>
      <c r="P46" s="32"/>
      <c r="Q46" s="32"/>
      <c r="R46" s="32"/>
      <c r="S46" s="32"/>
      <c r="T46" s="32"/>
      <c r="U46" s="32"/>
      <c r="V46" s="32"/>
    </row>
    <row r="47" spans="1:24" s="5" customFormat="1" ht="36" customHeight="1" x14ac:dyDescent="0.3">
      <c r="A47" s="39" t="s">
        <v>64</v>
      </c>
      <c r="B47" s="39"/>
      <c r="C47" s="38">
        <v>2022</v>
      </c>
      <c r="D47" s="38">
        <v>2027</v>
      </c>
      <c r="E47" s="38" t="s">
        <v>60</v>
      </c>
      <c r="F47" s="27" t="s">
        <v>8</v>
      </c>
      <c r="G47" s="9">
        <f t="shared" ref="G47" si="25">SUM(G48:G49)</f>
        <v>6644598.8300000001</v>
      </c>
      <c r="H47" s="9">
        <f>SUM(H48:H49)</f>
        <v>987200</v>
      </c>
      <c r="I47" s="9">
        <f t="shared" ref="I47:M47" si="26">SUM(I48:I49)</f>
        <v>1114298.83</v>
      </c>
      <c r="J47" s="9">
        <f t="shared" si="26"/>
        <v>1280900</v>
      </c>
      <c r="K47" s="9">
        <f t="shared" si="26"/>
        <v>1045600</v>
      </c>
      <c r="L47" s="9">
        <f t="shared" si="26"/>
        <v>1045600</v>
      </c>
      <c r="M47" s="9">
        <f t="shared" si="26"/>
        <v>1171000</v>
      </c>
      <c r="N47" s="32" t="s">
        <v>7</v>
      </c>
      <c r="O47" s="32" t="s">
        <v>7</v>
      </c>
      <c r="P47" s="32" t="s">
        <v>7</v>
      </c>
      <c r="Q47" s="32" t="s">
        <v>7</v>
      </c>
      <c r="R47" s="32" t="s">
        <v>7</v>
      </c>
      <c r="S47" s="32" t="s">
        <v>7</v>
      </c>
      <c r="T47" s="32" t="s">
        <v>7</v>
      </c>
      <c r="U47" s="32" t="s">
        <v>7</v>
      </c>
      <c r="V47" s="32" t="s">
        <v>7</v>
      </c>
    </row>
    <row r="48" spans="1:24" s="5" customFormat="1" ht="36.950000000000003" customHeight="1" x14ac:dyDescent="0.25">
      <c r="A48" s="39"/>
      <c r="B48" s="39"/>
      <c r="C48" s="38"/>
      <c r="D48" s="38"/>
      <c r="E48" s="38"/>
      <c r="F48" s="28" t="s">
        <v>17</v>
      </c>
      <c r="G48" s="9">
        <f>SUM(H48:M48)</f>
        <v>6644598.8300000001</v>
      </c>
      <c r="H48" s="9">
        <f>SUM(H17,H27,H36)</f>
        <v>987200</v>
      </c>
      <c r="I48" s="9">
        <f t="shared" ref="I48:M48" si="27">SUM(I17,I27,I36)</f>
        <v>1114298.83</v>
      </c>
      <c r="J48" s="9">
        <f t="shared" si="27"/>
        <v>1280900</v>
      </c>
      <c r="K48" s="9">
        <f t="shared" si="27"/>
        <v>1045600</v>
      </c>
      <c r="L48" s="9">
        <f t="shared" si="27"/>
        <v>1045600</v>
      </c>
      <c r="M48" s="9">
        <f t="shared" si="27"/>
        <v>1171000</v>
      </c>
      <c r="N48" s="32"/>
      <c r="O48" s="32"/>
      <c r="P48" s="32"/>
      <c r="Q48" s="32"/>
      <c r="R48" s="32"/>
      <c r="S48" s="32"/>
      <c r="T48" s="32"/>
      <c r="U48" s="32"/>
      <c r="V48" s="32"/>
      <c r="W48" s="3"/>
      <c r="X48" s="3"/>
    </row>
    <row r="49" spans="1:24" s="5" customFormat="1" ht="53.45" customHeight="1" x14ac:dyDescent="0.25">
      <c r="A49" s="39"/>
      <c r="B49" s="39"/>
      <c r="C49" s="38"/>
      <c r="D49" s="38"/>
      <c r="E49" s="38"/>
      <c r="F49" s="28" t="s">
        <v>16</v>
      </c>
      <c r="G49" s="9">
        <f>SUM(H49:M49)</f>
        <v>0</v>
      </c>
      <c r="H49" s="9">
        <f t="shared" ref="H49:M49" si="28">SUM(H16)</f>
        <v>0</v>
      </c>
      <c r="I49" s="9">
        <f t="shared" si="28"/>
        <v>0</v>
      </c>
      <c r="J49" s="9">
        <f t="shared" si="28"/>
        <v>0</v>
      </c>
      <c r="K49" s="9">
        <f t="shared" si="28"/>
        <v>0</v>
      </c>
      <c r="L49" s="9">
        <f t="shared" si="28"/>
        <v>0</v>
      </c>
      <c r="M49" s="9">
        <f t="shared" si="28"/>
        <v>0</v>
      </c>
      <c r="N49" s="32"/>
      <c r="O49" s="32"/>
      <c r="P49" s="32"/>
      <c r="Q49" s="32"/>
      <c r="R49" s="32"/>
      <c r="S49" s="32"/>
      <c r="T49" s="32"/>
      <c r="U49" s="32"/>
      <c r="V49" s="32"/>
      <c r="W49" s="3"/>
      <c r="X49" s="3"/>
    </row>
  </sheetData>
  <autoFilter ref="A10:V49"/>
  <mergeCells count="190">
    <mergeCell ref="E35:E37"/>
    <mergeCell ref="R44:R46"/>
    <mergeCell ref="S44:S46"/>
    <mergeCell ref="T44:T46"/>
    <mergeCell ref="U44:U46"/>
    <mergeCell ref="V44:V46"/>
    <mergeCell ref="A11:B11"/>
    <mergeCell ref="A12:B12"/>
    <mergeCell ref="A13:B13"/>
    <mergeCell ref="A44:B46"/>
    <mergeCell ref="C44:C46"/>
    <mergeCell ref="D44:D46"/>
    <mergeCell ref="E44:E46"/>
    <mergeCell ref="N44:N46"/>
    <mergeCell ref="O44:O46"/>
    <mergeCell ref="P38:P40"/>
    <mergeCell ref="Q38:Q40"/>
    <mergeCell ref="R38:R40"/>
    <mergeCell ref="S38:S40"/>
    <mergeCell ref="T38:T40"/>
    <mergeCell ref="U38:U40"/>
    <mergeCell ref="V38:V40"/>
    <mergeCell ref="N23:N25"/>
    <mergeCell ref="V23:V25"/>
    <mergeCell ref="N17:N19"/>
    <mergeCell ref="B32:B34"/>
    <mergeCell ref="A38:A40"/>
    <mergeCell ref="B38:B40"/>
    <mergeCell ref="C38:C40"/>
    <mergeCell ref="D38:D40"/>
    <mergeCell ref="E38:E40"/>
    <mergeCell ref="N26:N28"/>
    <mergeCell ref="O26:O28"/>
    <mergeCell ref="A26:A28"/>
    <mergeCell ref="B26:B28"/>
    <mergeCell ref="C26:C28"/>
    <mergeCell ref="D26:D28"/>
    <mergeCell ref="E26:E28"/>
    <mergeCell ref="A29:A31"/>
    <mergeCell ref="B29:B31"/>
    <mergeCell ref="C29:C31"/>
    <mergeCell ref="D29:D31"/>
    <mergeCell ref="E29:E31"/>
    <mergeCell ref="N29:N31"/>
    <mergeCell ref="A35:A37"/>
    <mergeCell ref="B35:B37"/>
    <mergeCell ref="C35:C37"/>
    <mergeCell ref="D35:D37"/>
    <mergeCell ref="P23:P25"/>
    <mergeCell ref="Q23:Q25"/>
    <mergeCell ref="R23:R25"/>
    <mergeCell ref="S23:S25"/>
    <mergeCell ref="O29:O31"/>
    <mergeCell ref="P29:P31"/>
    <mergeCell ref="N47:N49"/>
    <mergeCell ref="Q20:Q22"/>
    <mergeCell ref="T23:T25"/>
    <mergeCell ref="Q29:Q31"/>
    <mergeCell ref="P26:P28"/>
    <mergeCell ref="R35:R37"/>
    <mergeCell ref="S35:S37"/>
    <mergeCell ref="T35:T37"/>
    <mergeCell ref="S26:S28"/>
    <mergeCell ref="T26:T28"/>
    <mergeCell ref="R29:R31"/>
    <mergeCell ref="T32:T34"/>
    <mergeCell ref="Q17:Q19"/>
    <mergeCell ref="P47:P49"/>
    <mergeCell ref="N32:N34"/>
    <mergeCell ref="Q35:Q37"/>
    <mergeCell ref="P32:P34"/>
    <mergeCell ref="N35:N37"/>
    <mergeCell ref="O35:O37"/>
    <mergeCell ref="P35:P37"/>
    <mergeCell ref="N38:N40"/>
    <mergeCell ref="O38:O40"/>
    <mergeCell ref="P44:P46"/>
    <mergeCell ref="Q44:Q46"/>
    <mergeCell ref="O17:O19"/>
    <mergeCell ref="P20:P22"/>
    <mergeCell ref="O47:O49"/>
    <mergeCell ref="O41:O43"/>
    <mergeCell ref="O32:O34"/>
    <mergeCell ref="N20:N22"/>
    <mergeCell ref="N41:N43"/>
    <mergeCell ref="P41:P43"/>
    <mergeCell ref="Q41:Q43"/>
    <mergeCell ref="Q32:Q34"/>
    <mergeCell ref="Q26:Q28"/>
    <mergeCell ref="O23:O25"/>
    <mergeCell ref="V47:V49"/>
    <mergeCell ref="T47:T49"/>
    <mergeCell ref="R32:R34"/>
    <mergeCell ref="V41:V43"/>
    <mergeCell ref="U20:U22"/>
    <mergeCell ref="U32:U34"/>
    <mergeCell ref="U47:U49"/>
    <mergeCell ref="R47:R49"/>
    <mergeCell ref="T41:T43"/>
    <mergeCell ref="S41:S43"/>
    <mergeCell ref="R41:R43"/>
    <mergeCell ref="S32:S34"/>
    <mergeCell ref="U41:U43"/>
    <mergeCell ref="V20:V22"/>
    <mergeCell ref="S47:S49"/>
    <mergeCell ref="U23:U25"/>
    <mergeCell ref="U35:U37"/>
    <mergeCell ref="U26:U28"/>
    <mergeCell ref="U29:U31"/>
    <mergeCell ref="V35:V37"/>
    <mergeCell ref="O1:V1"/>
    <mergeCell ref="Q8:V8"/>
    <mergeCell ref="D7:D9"/>
    <mergeCell ref="O7:O9"/>
    <mergeCell ref="E6:E9"/>
    <mergeCell ref="N14:N16"/>
    <mergeCell ref="D14:D16"/>
    <mergeCell ref="B14:B16"/>
    <mergeCell ref="C14:C16"/>
    <mergeCell ref="V14:V16"/>
    <mergeCell ref="O14:O16"/>
    <mergeCell ref="Q14:Q16"/>
    <mergeCell ref="P14:P16"/>
    <mergeCell ref="S14:S16"/>
    <mergeCell ref="U14:U16"/>
    <mergeCell ref="T14:T16"/>
    <mergeCell ref="A6:A9"/>
    <mergeCell ref="P7:V7"/>
    <mergeCell ref="G8:G9"/>
    <mergeCell ref="C6:D6"/>
    <mergeCell ref="N7:N9"/>
    <mergeCell ref="P8:P9"/>
    <mergeCell ref="A2:V2"/>
    <mergeCell ref="A3:V3"/>
    <mergeCell ref="A4:V4"/>
    <mergeCell ref="N6:V6"/>
    <mergeCell ref="B6:B9"/>
    <mergeCell ref="F7:F9"/>
    <mergeCell ref="C7:C9"/>
    <mergeCell ref="F6:M6"/>
    <mergeCell ref="G7:M7"/>
    <mergeCell ref="H8:M8"/>
    <mergeCell ref="V17:V19"/>
    <mergeCell ref="R17:R19"/>
    <mergeCell ref="S29:S31"/>
    <mergeCell ref="T29:T31"/>
    <mergeCell ref="C20:C22"/>
    <mergeCell ref="B17:B19"/>
    <mergeCell ref="C32:C34"/>
    <mergeCell ref="D17:D19"/>
    <mergeCell ref="A23:A25"/>
    <mergeCell ref="B23:B25"/>
    <mergeCell ref="C23:C25"/>
    <mergeCell ref="D23:D25"/>
    <mergeCell ref="E32:E34"/>
    <mergeCell ref="V26:V28"/>
    <mergeCell ref="E23:E25"/>
    <mergeCell ref="V29:V31"/>
    <mergeCell ref="R26:R28"/>
    <mergeCell ref="O20:O22"/>
    <mergeCell ref="P17:P19"/>
    <mergeCell ref="R20:R22"/>
    <mergeCell ref="T17:T19"/>
    <mergeCell ref="U17:U19"/>
    <mergeCell ref="S20:S22"/>
    <mergeCell ref="S17:S19"/>
    <mergeCell ref="A14:A16"/>
    <mergeCell ref="E20:E22"/>
    <mergeCell ref="Q47:Q49"/>
    <mergeCell ref="C41:C43"/>
    <mergeCell ref="V32:V34"/>
    <mergeCell ref="R14:R16"/>
    <mergeCell ref="T20:T22"/>
    <mergeCell ref="E14:E16"/>
    <mergeCell ref="A32:A34"/>
    <mergeCell ref="A41:A43"/>
    <mergeCell ref="D47:D49"/>
    <mergeCell ref="E47:E49"/>
    <mergeCell ref="D32:D34"/>
    <mergeCell ref="A47:B49"/>
    <mergeCell ref="D41:D43"/>
    <mergeCell ref="E17:E19"/>
    <mergeCell ref="E41:E43"/>
    <mergeCell ref="A20:A22"/>
    <mergeCell ref="A17:A19"/>
    <mergeCell ref="C47:C49"/>
    <mergeCell ref="C17:C19"/>
    <mergeCell ref="B20:B22"/>
    <mergeCell ref="D20:D22"/>
    <mergeCell ref="B41:B43"/>
  </mergeCells>
  <phoneticPr fontId="4" type="noConversion"/>
  <pageMargins left="0.19685039370078741" right="0.19685039370078741" top="0.74803149606299213" bottom="0.74803149606299213" header="0.31496062992125984" footer="0.31496062992125984"/>
  <pageSetup paperSize="9" scale="33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BordanenkoSV</cp:lastModifiedBy>
  <cp:lastPrinted>2024-06-28T03:49:51Z</cp:lastPrinted>
  <dcterms:created xsi:type="dcterms:W3CDTF">2013-05-13T01:44:39Z</dcterms:created>
  <dcterms:modified xsi:type="dcterms:W3CDTF">2024-07-01T10:11:43Z</dcterms:modified>
</cp:coreProperties>
</file>