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7-п от 11.01.2024 (изм. 544-п)\"/>
    </mc:Choice>
  </mc:AlternateContent>
  <bookViews>
    <workbookView xWindow="0" yWindow="0" windowWidth="28800" windowHeight="123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Аналитикам!$A$10:$Z$16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Аналитикам!$A$1:$Z$16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N14" i="12" l="1"/>
  <c r="M14" i="12"/>
  <c r="L14" i="12"/>
  <c r="N11" i="12"/>
  <c r="M11" i="12"/>
  <c r="L11" i="12"/>
  <c r="J16" i="12" l="1"/>
  <c r="I16" i="12"/>
  <c r="H16" i="12"/>
  <c r="G16" i="12" s="1"/>
  <c r="K15" i="12"/>
  <c r="K14" i="12" s="1"/>
  <c r="J15" i="12"/>
  <c r="J14" i="12" s="1"/>
  <c r="I15" i="12"/>
  <c r="I14" i="12" s="1"/>
  <c r="H15" i="12"/>
  <c r="G15" i="12" s="1"/>
  <c r="R14" i="12"/>
  <c r="O14" i="12"/>
  <c r="G13" i="12"/>
  <c r="K12" i="12"/>
  <c r="K11" i="12" s="1"/>
  <c r="J12" i="12"/>
  <c r="J11" i="12" s="1"/>
  <c r="I12" i="12"/>
  <c r="I11" i="12" s="1"/>
  <c r="H12" i="12"/>
  <c r="R11" i="12"/>
  <c r="O11" i="12"/>
  <c r="H11" i="12"/>
  <c r="G11" i="12" l="1"/>
  <c r="H14" i="12"/>
  <c r="G14" i="12" s="1"/>
  <c r="G12" i="12"/>
</calcChain>
</file>

<file path=xl/sharedStrings.xml><?xml version="1.0" encoding="utf-8"?>
<sst xmlns="http://schemas.openxmlformats.org/spreadsheetml/2006/main" count="53" uniqueCount="45">
  <si>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</si>
  <si>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</si>
  <si>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</si>
  <si>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</si>
  <si>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</si>
  <si>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</si>
  <si>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</si>
  <si>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</si>
  <si>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</si>
  <si>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</si>
  <si>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</si>
  <si>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</si>
  <si>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</si>
  <si>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</si>
  <si>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</si>
  <si>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</si>
  <si>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</si>
  <si>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</si>
  <si>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</si>
  <si>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</si>
  <si>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</si>
  <si>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</si>
  <si>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</si>
  <si>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</si>
  <si>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</si>
  <si>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</si>
  <si>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</si>
  <si>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</si>
  <si>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</si>
  <si>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</si>
  <si>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</si>
  <si>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</si>
  <si>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</si>
  <si>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</si>
  <si>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</si>
  <si>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</si>
  <si>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</si>
  <si>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2.1.1</t>
  </si>
  <si>
    <t>Управление сельского хозяйства 
Павлоградского  муниципального района</t>
  </si>
  <si>
    <t xml:space="preserve">Производство молока в хозяйствах  всех категорий </t>
  </si>
  <si>
    <t>тыс. тонн</t>
  </si>
  <si>
    <t>2.1.3</t>
  </si>
  <si>
    <t>Мероприятие 1:  Повышение квалификации руководителей, 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«Тракторист-машинист сельскохозяйственного производства»</t>
  </si>
  <si>
    <t>Мероприятие 3: Предоставление субсидий гражданам, ведущим личное подсобное хозяйство, на производство молока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</si>
  <si>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11.01.2024 № 7-п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</si>
</sst>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6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1" xfId="8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8" applyFont="1" applyFill="1" applyBorder="1" applyAlignment="1">
      <alignment horizontal="center" vertical="top" wrapText="1"/>
    </xf>
    <xf numFmtId="165" fontId="2" fillId="0" borderId="1" xfId="8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165" fontId="2" fillId="0" borderId="2" xfId="8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166" fontId="2" fillId="0" borderId="2" xfId="8" applyNumberFormat="1" applyFont="1" applyFill="1" applyBorder="1" applyAlignment="1">
      <alignment horizontal="center" vertical="top" wrapText="1"/>
    </xf>
    <xf numFmtId="166" fontId="13" fillId="0" borderId="3" xfId="0" applyNumberFormat="1" applyFont="1" applyFill="1" applyBorder="1" applyAlignment="1">
      <alignment horizontal="center" vertical="top" wrapText="1"/>
    </xf>
    <xf numFmtId="166" fontId="13" fillId="0" borderId="4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left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  <cellStyle name="Хороший" xfId="8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6"/>
  <sheetViews>
    <sheetView tabSelected="1" view="pageBreakPreview" zoomScaleNormal="100" zoomScaleSheetLayoutView="100" workbookViewId="0">
      <pane xSplit="2" ySplit="10" topLeftCell="M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 t="s">
        <v>44</v>
      </c>
      <c r="R1" s="13"/>
      <c r="S1" s="13"/>
      <c r="T1" s="13"/>
      <c r="U1" s="13"/>
      <c r="V1" s="13"/>
      <c r="W1" s="13"/>
      <c r="X1" s="13"/>
      <c r="Y1" s="13"/>
      <c r="Z1" s="13"/>
    </row>
    <row r="2" spans="1:258" x14ac:dyDescent="0.3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58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5" t="s">
        <v>33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4" t="s">
        <v>1</v>
      </c>
      <c r="B6" s="14" t="s">
        <v>10</v>
      </c>
      <c r="C6" s="14" t="s">
        <v>11</v>
      </c>
      <c r="D6" s="14"/>
      <c r="E6" s="14" t="s">
        <v>2</v>
      </c>
      <c r="F6" s="16" t="s">
        <v>3</v>
      </c>
      <c r="G6" s="16"/>
      <c r="H6" s="16"/>
      <c r="I6" s="16"/>
      <c r="J6" s="16"/>
      <c r="K6" s="16"/>
      <c r="L6" s="16"/>
      <c r="M6" s="16"/>
      <c r="N6" s="16"/>
      <c r="O6" s="17"/>
      <c r="P6" s="16" t="s">
        <v>18</v>
      </c>
      <c r="Q6" s="16"/>
      <c r="R6" s="16"/>
      <c r="S6" s="16"/>
      <c r="T6" s="16"/>
      <c r="U6" s="16"/>
      <c r="V6" s="16"/>
      <c r="W6" s="16"/>
      <c r="X6" s="16"/>
      <c r="Y6" s="16"/>
      <c r="Z6" s="16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4"/>
      <c r="B7" s="14"/>
      <c r="C7" s="14" t="s">
        <v>14</v>
      </c>
      <c r="D7" s="14" t="s">
        <v>15</v>
      </c>
      <c r="E7" s="14"/>
      <c r="F7" s="14" t="s">
        <v>13</v>
      </c>
      <c r="G7" s="14" t="s">
        <v>4</v>
      </c>
      <c r="H7" s="14"/>
      <c r="I7" s="14"/>
      <c r="J7" s="14"/>
      <c r="K7" s="14"/>
      <c r="L7" s="14"/>
      <c r="M7" s="14"/>
      <c r="N7" s="14"/>
      <c r="O7" s="18"/>
      <c r="P7" s="14" t="s">
        <v>8</v>
      </c>
      <c r="Q7" s="14" t="s">
        <v>5</v>
      </c>
      <c r="R7" s="14" t="s">
        <v>6</v>
      </c>
      <c r="S7" s="14"/>
      <c r="T7" s="14"/>
      <c r="U7" s="14"/>
      <c r="V7" s="14"/>
      <c r="W7" s="14"/>
      <c r="X7" s="14"/>
      <c r="Y7" s="14"/>
      <c r="Z7" s="14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4"/>
      <c r="B8" s="14"/>
      <c r="C8" s="14"/>
      <c r="D8" s="14"/>
      <c r="E8" s="14"/>
      <c r="F8" s="14"/>
      <c r="G8" s="14" t="s">
        <v>0</v>
      </c>
      <c r="H8" s="14" t="s">
        <v>17</v>
      </c>
      <c r="I8" s="14"/>
      <c r="J8" s="14"/>
      <c r="K8" s="14"/>
      <c r="L8" s="14"/>
      <c r="M8" s="14"/>
      <c r="N8" s="14"/>
      <c r="O8" s="18"/>
      <c r="P8" s="14"/>
      <c r="Q8" s="14"/>
      <c r="R8" s="14" t="s">
        <v>0</v>
      </c>
      <c r="S8" s="14" t="s">
        <v>17</v>
      </c>
      <c r="T8" s="14"/>
      <c r="U8" s="14"/>
      <c r="V8" s="14"/>
      <c r="W8" s="14"/>
      <c r="X8" s="14"/>
      <c r="Y8" s="14"/>
      <c r="Z8" s="1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4"/>
      <c r="B9" s="14"/>
      <c r="C9" s="14"/>
      <c r="D9" s="14"/>
      <c r="E9" s="14"/>
      <c r="F9" s="14"/>
      <c r="G9" s="14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4"/>
      <c r="Q9" s="14"/>
      <c r="R9" s="14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3.75" customHeight="1" x14ac:dyDescent="0.25">
      <c r="A11" s="19" t="s">
        <v>37</v>
      </c>
      <c r="B11" s="42" t="s">
        <v>42</v>
      </c>
      <c r="C11" s="25">
        <v>2020</v>
      </c>
      <c r="D11" s="25">
        <v>2027</v>
      </c>
      <c r="E11" s="28" t="s">
        <v>38</v>
      </c>
      <c r="F11" s="11" t="s">
        <v>7</v>
      </c>
      <c r="G11" s="9">
        <f t="shared" ref="G11:G16" si="0">SUM(H11:O11)</f>
        <v>107510</v>
      </c>
      <c r="H11" s="9">
        <f>H12+H13</f>
        <v>20160</v>
      </c>
      <c r="I11" s="9">
        <f t="shared" ref="I11:O11" si="1">I12+I13</f>
        <v>20160</v>
      </c>
      <c r="J11" s="9">
        <f t="shared" si="1"/>
        <v>20160</v>
      </c>
      <c r="K11" s="10">
        <f t="shared" si="1"/>
        <v>19530</v>
      </c>
      <c r="L11" s="10">
        <f t="shared" si="1"/>
        <v>8500</v>
      </c>
      <c r="M11" s="10">
        <f t="shared" si="1"/>
        <v>8500</v>
      </c>
      <c r="N11" s="9">
        <f t="shared" si="1"/>
        <v>8500</v>
      </c>
      <c r="O11" s="9">
        <f t="shared" si="1"/>
        <v>2000</v>
      </c>
      <c r="P11" s="31" t="s">
        <v>39</v>
      </c>
      <c r="Q11" s="33" t="s">
        <v>40</v>
      </c>
      <c r="R11" s="34">
        <f>SUM(S11:Z13)</f>
        <v>305.91699999999997</v>
      </c>
      <c r="S11" s="36">
        <v>37.228999999999999</v>
      </c>
      <c r="T11" s="36">
        <v>37.600999999999999</v>
      </c>
      <c r="U11" s="39">
        <v>37</v>
      </c>
      <c r="V11" s="39">
        <v>36.799999999999997</v>
      </c>
      <c r="W11" s="36">
        <v>38.74</v>
      </c>
      <c r="X11" s="36">
        <v>39.128</v>
      </c>
      <c r="Y11" s="36">
        <v>39.518999999999998</v>
      </c>
      <c r="Z11" s="39">
        <v>39.9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20"/>
      <c r="B12" s="43"/>
      <c r="C12" s="26"/>
      <c r="D12" s="26"/>
      <c r="E12" s="29"/>
      <c r="F12" s="8" t="s">
        <v>35</v>
      </c>
      <c r="G12" s="9">
        <f t="shared" si="0"/>
        <v>28501.7</v>
      </c>
      <c r="H12" s="9">
        <f>8500-8096.8</f>
        <v>403.2</v>
      </c>
      <c r="I12" s="9">
        <f>8500-8298.4</f>
        <v>201.6</v>
      </c>
      <c r="J12" s="9">
        <f>8500-8298.4</f>
        <v>201.6</v>
      </c>
      <c r="K12" s="10">
        <f>8500-8304.7</f>
        <v>195.3</v>
      </c>
      <c r="L12" s="10">
        <v>8500</v>
      </c>
      <c r="M12" s="10">
        <v>8500</v>
      </c>
      <c r="N12" s="9">
        <v>8500</v>
      </c>
      <c r="O12" s="9">
        <v>2000</v>
      </c>
      <c r="P12" s="32"/>
      <c r="Q12" s="18"/>
      <c r="R12" s="35"/>
      <c r="S12" s="37"/>
      <c r="T12" s="37"/>
      <c r="U12" s="40"/>
      <c r="V12" s="40"/>
      <c r="W12" s="37"/>
      <c r="X12" s="37"/>
      <c r="Y12" s="37"/>
      <c r="Z12" s="37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81.75" customHeight="1" x14ac:dyDescent="0.25">
      <c r="A13" s="20"/>
      <c r="B13" s="44"/>
      <c r="C13" s="26"/>
      <c r="D13" s="26"/>
      <c r="E13" s="29"/>
      <c r="F13" s="8" t="s">
        <v>36</v>
      </c>
      <c r="G13" s="9">
        <f t="shared" si="0"/>
        <v>79008.3</v>
      </c>
      <c r="H13" s="9">
        <v>19756.8</v>
      </c>
      <c r="I13" s="9">
        <v>19958.400000000001</v>
      </c>
      <c r="J13" s="9">
        <v>19958.400000000001</v>
      </c>
      <c r="K13" s="10">
        <v>19334.7</v>
      </c>
      <c r="L13" s="10">
        <v>0</v>
      </c>
      <c r="M13" s="10">
        <v>0</v>
      </c>
      <c r="N13" s="9">
        <v>0</v>
      </c>
      <c r="O13" s="9">
        <v>0</v>
      </c>
      <c r="P13" s="32"/>
      <c r="Q13" s="18"/>
      <c r="R13" s="35"/>
      <c r="S13" s="37"/>
      <c r="T13" s="37"/>
      <c r="U13" s="40"/>
      <c r="V13" s="40"/>
      <c r="W13" s="37"/>
      <c r="X13" s="37"/>
      <c r="Y13" s="37"/>
      <c r="Z13" s="37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33.75" customHeight="1" x14ac:dyDescent="0.25">
      <c r="A14" s="19" t="s">
        <v>41</v>
      </c>
      <c r="B14" s="22" t="s">
        <v>43</v>
      </c>
      <c r="C14" s="25">
        <v>2020</v>
      </c>
      <c r="D14" s="25">
        <v>2027</v>
      </c>
      <c r="E14" s="28" t="s">
        <v>38</v>
      </c>
      <c r="F14" s="11" t="s">
        <v>7</v>
      </c>
      <c r="G14" s="9">
        <f t="shared" si="0"/>
        <v>10324809.51</v>
      </c>
      <c r="H14" s="9">
        <f t="shared" ref="H14:O14" si="2">H15+H16</f>
        <v>2505959.04</v>
      </c>
      <c r="I14" s="9">
        <f t="shared" si="2"/>
        <v>2533691.6800000002</v>
      </c>
      <c r="J14" s="9">
        <f t="shared" si="2"/>
        <v>2623400</v>
      </c>
      <c r="K14" s="10">
        <f t="shared" si="2"/>
        <v>2529758.79</v>
      </c>
      <c r="L14" s="10">
        <f t="shared" si="2"/>
        <v>30000</v>
      </c>
      <c r="M14" s="10">
        <f t="shared" si="2"/>
        <v>30000</v>
      </c>
      <c r="N14" s="9">
        <f t="shared" si="2"/>
        <v>30000</v>
      </c>
      <c r="O14" s="9">
        <f t="shared" si="2"/>
        <v>42000</v>
      </c>
      <c r="P14" s="31" t="s">
        <v>39</v>
      </c>
      <c r="Q14" s="33" t="s">
        <v>40</v>
      </c>
      <c r="R14" s="34">
        <f>SUM(S14:Z16)</f>
        <v>305.91699999999997</v>
      </c>
      <c r="S14" s="36">
        <v>37.228999999999999</v>
      </c>
      <c r="T14" s="36">
        <v>37.600999999999999</v>
      </c>
      <c r="U14" s="39">
        <v>37</v>
      </c>
      <c r="V14" s="39">
        <v>36.799999999999997</v>
      </c>
      <c r="W14" s="36">
        <v>38.74</v>
      </c>
      <c r="X14" s="36">
        <v>39.128</v>
      </c>
      <c r="Y14" s="36">
        <v>39.518999999999998</v>
      </c>
      <c r="Z14" s="39">
        <v>39.9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84.75" customHeight="1" x14ac:dyDescent="0.25">
      <c r="A15" s="20"/>
      <c r="B15" s="23"/>
      <c r="C15" s="26"/>
      <c r="D15" s="26"/>
      <c r="E15" s="29"/>
      <c r="F15" s="8" t="s">
        <v>35</v>
      </c>
      <c r="G15" s="9">
        <f t="shared" si="0"/>
        <v>258987.69</v>
      </c>
      <c r="H15" s="9">
        <f>61630-11510.82+8850-8850</f>
        <v>50119.18</v>
      </c>
      <c r="I15" s="9">
        <f>61630-36293.08</f>
        <v>25336.92</v>
      </c>
      <c r="J15" s="9">
        <f>30000-3766</f>
        <v>26234</v>
      </c>
      <c r="K15" s="10">
        <f>30000-4702.41</f>
        <v>25297.59</v>
      </c>
      <c r="L15" s="10">
        <v>30000</v>
      </c>
      <c r="M15" s="10">
        <v>30000</v>
      </c>
      <c r="N15" s="9">
        <v>30000</v>
      </c>
      <c r="O15" s="9">
        <v>42000</v>
      </c>
      <c r="P15" s="32"/>
      <c r="Q15" s="18"/>
      <c r="R15" s="35"/>
      <c r="S15" s="37"/>
      <c r="T15" s="37"/>
      <c r="U15" s="40"/>
      <c r="V15" s="40"/>
      <c r="W15" s="37"/>
      <c r="X15" s="37"/>
      <c r="Y15" s="37"/>
      <c r="Z15" s="37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51.75" customHeight="1" x14ac:dyDescent="0.25">
      <c r="A16" s="21"/>
      <c r="B16" s="24"/>
      <c r="C16" s="27"/>
      <c r="D16" s="27"/>
      <c r="E16" s="30"/>
      <c r="F16" s="8" t="s">
        <v>36</v>
      </c>
      <c r="G16" s="9">
        <f t="shared" si="0"/>
        <v>10065821.82</v>
      </c>
      <c r="H16" s="9">
        <f>2293200+162639.86</f>
        <v>2455839.86</v>
      </c>
      <c r="I16" s="9">
        <f>973390.08+1216737.6+236911.12+81315.96</f>
        <v>2508354.7599999998</v>
      </c>
      <c r="J16" s="9">
        <f>1069121.62+1528044.38</f>
        <v>2597166</v>
      </c>
      <c r="K16" s="10">
        <v>2504461.2000000002</v>
      </c>
      <c r="L16" s="10">
        <v>0</v>
      </c>
      <c r="M16" s="10">
        <v>0</v>
      </c>
      <c r="N16" s="9">
        <v>0</v>
      </c>
      <c r="O16" s="9">
        <v>0</v>
      </c>
      <c r="P16" s="32"/>
      <c r="Q16" s="18"/>
      <c r="R16" s="35"/>
      <c r="S16" s="38"/>
      <c r="T16" s="38"/>
      <c r="U16" s="41"/>
      <c r="V16" s="41"/>
      <c r="W16" s="38"/>
      <c r="X16" s="38"/>
      <c r="Y16" s="38"/>
      <c r="Z16" s="3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</sheetData>
  <autoFilter ref="A10:Z16"/>
  <mergeCells count="53">
    <mergeCell ref="Z11:Z13"/>
    <mergeCell ref="Z14:Z16"/>
    <mergeCell ref="A11:A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U14:U16"/>
    <mergeCell ref="V14:V16"/>
    <mergeCell ref="W14:W16"/>
    <mergeCell ref="X14:X16"/>
    <mergeCell ref="Y14:Y16"/>
    <mergeCell ref="P14:P16"/>
    <mergeCell ref="Q14:Q16"/>
    <mergeCell ref="R14:R16"/>
    <mergeCell ref="S14:S16"/>
    <mergeCell ref="T14:T16"/>
    <mergeCell ref="A14:A16"/>
    <mergeCell ref="B14:B16"/>
    <mergeCell ref="C14:C16"/>
    <mergeCell ref="D14:D16"/>
    <mergeCell ref="E14:E16"/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2024-01-11T11:12:56Z</cp:lastPrinted>
  <dcterms:created xsi:type="dcterms:W3CDTF">2013-05-13T01:44:39Z</dcterms:created>
  <dcterms:modified xsi:type="dcterms:W3CDTF">2024-01-11T11:13:40Z</dcterms:modified>
</cp:coreProperties>
</file>